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DE8177B6-14EA-4AFB-B7C2-D6F3843D26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<sst xmlns="http://schemas.openxmlformats.org/spreadsheetml/2006/main" count="76" uniqueCount="66">
  <si>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</si>
  <si>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</si>
  <si>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</si>
  <si>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</si>
  <si>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</si>
  <si>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</si>
  <si>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</si>
  <si>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</si>
  <si>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</si>
  <si>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</si>
  <si>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</si>
  <si>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</si>
  <si>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</si>
  <si>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</si>
  <si>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</si>
  <si>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</si>
  <si>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</si>
  <si>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</si>
  <si>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</si>
  <si>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</si>
  <si>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</si>
  <si>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</si>
  <si>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</si>
  <si>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</si>
  <si>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</si>
  <si>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</si>
  <si>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</si>
  <si>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</si>
  <si>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</si>
  <si>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</si>
  <si>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</si>
  <si>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</si>
  <si>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</si>
  <si>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</si>
  <si>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</si>
  <si>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</si>
  <si>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</si>
  <si>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</si>
  <si>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</si>
  <si>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</si>
  <si>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</si>
  <si>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</si>
  <si>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</si>
  <si>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</si>
  <si>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</si>
  <si>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</si>
  <si>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</si>
  <si>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</si>
  <si>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</si>
  <si>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</si>
  <si>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</si>
  <si>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</si>
  <si>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</si>
  <si>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</si>
  <si>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</si>
  <si>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</si>
  <si>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</si>
  <si>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</si>
  <si>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</si>
  <si>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</si>
  <si>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ALESSANDRO PAGNACCO</t>
  </si>
  <si>
    <t>1978</t>
  </si>
  <si>
    <t>KOSTADINOVA</t>
  </si>
  <si>
    <t>SCHIAVON PORTOSECCO</t>
  </si>
  <si>
    <t>Nicolò Falcone dal 1988 (ex paron Gianfranco Fontolan)</t>
  </si>
  <si>
    <t xml:space="preserve">primo refit cantiere Menetto 1990 / fondo cantiere Casaril 2017 / coperta e sentine rifatte da Giovanni Da Ponte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</si>
</sst>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quotePrefix="1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4" fontId="1" fillId="0" borderId="34" xfId="0" applyNumberFormat="1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40467</v>
      </c>
      <c r="D2" s="100"/>
      <c r="E2" s="101"/>
      <c r="F2" s="42" t="s">
        <v>50</v>
      </c>
      <c r="G2" s="61">
        <v>9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61</v>
      </c>
    </row>
    <row r="4" spans="1:7" ht="18" customHeight="1" thickBot="1" x14ac:dyDescent="0.35">
      <c r="A4" s="2"/>
      <c r="B4" s="43" t="s">
        <v>14</v>
      </c>
      <c r="C4" s="104" t="s">
        <v>62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63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30" customHeight="1" thickBot="1" x14ac:dyDescent="0.3">
      <c r="A7" s="2"/>
      <c r="B7" s="45" t="s">
        <v>54</v>
      </c>
      <c r="C7" s="122" t="s">
        <v>65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690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7.2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1.94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6.1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19.031999999999996</v>
      </c>
      <c r="G17" s="112">
        <f>SUM((F31/3))</f>
        <v>7.0546096479972391</v>
      </c>
    </row>
    <row r="18" spans="1:7" ht="15" customHeight="1" thickBot="1" x14ac:dyDescent="0.3">
      <c r="A18" s="2"/>
      <c r="B18" s="47" t="s">
        <v>25</v>
      </c>
      <c r="C18" s="64">
        <v>1.04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19.602959999999996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29.876999999999999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9.5149999999999988</v>
      </c>
      <c r="E25" s="56">
        <f>SUM(((C26+C28)+C29))/2</f>
        <v>9.5149999999999988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6.5</v>
      </c>
      <c r="D26" s="57">
        <f>(C27+C29+C30)/2</f>
        <v>6.2299999999999995</v>
      </c>
      <c r="E26" s="56">
        <f>SUM(((C27+C30)+C29))/2</f>
        <v>6.23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5.14</v>
      </c>
      <c r="D27" s="57">
        <f>(C26+C30+C31)/2</f>
        <v>7.85</v>
      </c>
      <c r="E27" s="58">
        <f>SUM(((C31+C26)+C30))/2</f>
        <v>7.85</v>
      </c>
      <c r="F27" s="76">
        <f>SQRT((((E25*(E25-C26))*(E25-C28))*(E25-C29)))+SQRT((((E26*(E26-C27))*(E26-C30))*(E26-C29)))</f>
        <v>21.165159571770001</v>
      </c>
      <c r="G27" s="81">
        <f>SQRT((((E27*(E27-C26))*(E27-C30))*(E27-C31)))+SQRT((((E28*(E28-C27))*(E28-C31))*(E28-C28)))</f>
        <v>21.162498316213433</v>
      </c>
    </row>
    <row r="28" spans="1:7" ht="15" customHeight="1" thickBot="1" x14ac:dyDescent="0.3">
      <c r="A28" s="2"/>
      <c r="B28" s="50" t="s">
        <v>3</v>
      </c>
      <c r="C28" s="67">
        <v>6.81</v>
      </c>
      <c r="D28" s="57">
        <f>(C27+C28+C31)/2</f>
        <v>9.7749999999999986</v>
      </c>
      <c r="E28" s="58">
        <f>SUM(((C28+C27)+C31))/2</f>
        <v>9.7749999999999986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5.72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1.6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7.6</v>
      </c>
      <c r="D31" s="60"/>
      <c r="E31" s="59"/>
      <c r="F31" s="86">
        <f>SUM((F27+G27))/2</f>
        <v>21.163828943991717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 t="s">
        <v>60</v>
      </c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5">
      <c r="A53" s="9"/>
      <c r="B53" s="19"/>
      <c r="C53" s="20"/>
      <c r="D53" s="10"/>
      <c r="E53" s="134"/>
      <c r="F53" s="135"/>
      <c r="G53" s="136"/>
    </row>
    <row r="54" spans="1:7" ht="16.2" x14ac:dyDescent="0.3">
      <c r="B54" s="3" t="s">
        <v>48</v>
      </c>
      <c r="C54" s="12"/>
      <c r="E54" s="134"/>
      <c r="F54" s="135"/>
      <c r="G54" s="136"/>
    </row>
    <row r="55" spans="1:7" ht="15" customHeight="1" x14ac:dyDescent="0.25">
      <c r="B55" s="18" t="s">
        <v>5</v>
      </c>
      <c r="C55" s="37">
        <v>4.3299999999999998E-2</v>
      </c>
      <c r="E55" s="137"/>
      <c r="F55" s="138"/>
      <c r="G55" s="139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d3CtDBByPi+ktjLuJRkv942MFhOkhtELlR2903HX70hfo4O+uWPpLm4NidIzzsYIY93fW+Z9lYmckWqnoV8HeQ==" saltValue="kct4jUKmYW0fm119IrS3W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2023-12-02T15:50:01Z</dcterms:modified>
</cp:coreProperties>
</file>