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FF673F60-B961-4BC6-8F32-A7EDDF73E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F27" i="1" s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G35" i="1" l="1"/>
  <c r="F35" i="1"/>
  <c r="F39" i="1" s="1"/>
  <c r="G27" i="1"/>
  <c r="F31" i="1" s="1"/>
  <c r="G17" i="1" s="1"/>
  <c r="F46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<sst xmlns="http://schemas.openxmlformats.org/spreadsheetml/2006/main" count="76" uniqueCount="66">
  <si>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</si>
  <si>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</si>
  <si>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</si>
  <si>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</si>
  <si>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</si>
  <si>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</si>
  <si>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</si>
  <si>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</si>
  <si>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</si>
  <si>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</si>
  <si>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</si>
  <si>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</si>
  <si>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</si>
  <si>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</si>
  <si>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</si>
  <si>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</si>
  <si>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</si>
  <si>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</si>
  <si>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</si>
  <si>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</si>
  <si>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</si>
  <si>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</si>
  <si>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</si>
  <si>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</si>
  <si>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</si>
  <si>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</si>
  <si>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</si>
  <si>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</si>
  <si>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</si>
  <si>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</si>
  <si>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</si>
  <si>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</si>
  <si>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</si>
  <si>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</si>
  <si>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</si>
  <si>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</si>
  <si>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</si>
  <si>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</si>
  <si>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</si>
  <si>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</si>
  <si>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</si>
  <si>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</si>
  <si>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</si>
  <si>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</si>
  <si>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</si>
  <si>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</si>
  <si>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</si>
  <si>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</si>
  <si>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</si>
  <si>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</si>
  <si>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</si>
  <si>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</si>
  <si>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</si>
  <si>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</si>
  <si>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</si>
  <si>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</si>
  <si>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</si>
  <si>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</si>
  <si>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</si>
  <si>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</si>
  <si>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NON DEFINITI</t>
  </si>
  <si>
    <t>1992</t>
  </si>
  <si>
    <t>BORIN (BATEO A PISSO)</t>
  </si>
  <si>
    <t>RAVAGNAN - CHIOGGIA</t>
  </si>
  <si>
    <t>GIANFRANCO DORDIT</t>
  </si>
  <si>
    <t>GIORGIO GIACOMETTI (ex GIANFRANCO DORDIT)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</si>
</sst>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1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" xfId="0" applyBorder="1">
      <alignment vertical="center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6" zoomScale="70" zoomScaleNormal="70" workbookViewId="0">
      <selection activeCell="E55" sqref="E55:G5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100" t="s">
        <v>49</v>
      </c>
      <c r="C1" s="101"/>
      <c r="D1" s="101"/>
      <c r="E1" s="101"/>
      <c r="F1" s="102"/>
      <c r="G1" s="103"/>
    </row>
    <row r="2" spans="1:7" ht="18" customHeight="1" thickBot="1" x14ac:dyDescent="0.25">
      <c r="A2" s="2"/>
      <c r="B2" s="42" t="s">
        <v>13</v>
      </c>
      <c r="C2" s="104" t="s">
        <v>60</v>
      </c>
      <c r="D2" s="105"/>
      <c r="E2" s="106"/>
      <c r="F2" s="43" t="s">
        <v>50</v>
      </c>
      <c r="G2" s="63">
        <v>87</v>
      </c>
    </row>
    <row r="3" spans="1:7" ht="18" customHeight="1" thickBot="1" x14ac:dyDescent="0.25">
      <c r="A3" s="2"/>
      <c r="B3" s="16" t="s">
        <v>22</v>
      </c>
      <c r="C3" s="107" t="s">
        <v>57</v>
      </c>
      <c r="D3" s="108"/>
      <c r="E3" s="108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9" t="s">
        <v>62</v>
      </c>
      <c r="D4" s="110"/>
      <c r="E4" s="110"/>
      <c r="F4" s="110"/>
      <c r="G4" s="111"/>
    </row>
    <row r="5" spans="1:7" ht="18" customHeight="1" thickBot="1" x14ac:dyDescent="0.25">
      <c r="A5" s="2"/>
      <c r="B5" s="44" t="s">
        <v>28</v>
      </c>
      <c r="C5" s="112" t="s">
        <v>63</v>
      </c>
      <c r="D5" s="113"/>
      <c r="E5" s="113"/>
      <c r="F5" s="113"/>
      <c r="G5" s="114"/>
    </row>
    <row r="6" spans="1:7" ht="18" customHeight="1" thickBot="1" x14ac:dyDescent="0.25">
      <c r="A6" s="2"/>
      <c r="B6" s="44" t="s">
        <v>29</v>
      </c>
      <c r="C6" s="122" t="s">
        <v>65</v>
      </c>
      <c r="D6" s="123"/>
      <c r="E6" s="123"/>
      <c r="F6" s="123"/>
      <c r="G6" s="124"/>
    </row>
    <row r="7" spans="1:7" ht="33" customHeight="1" thickBot="1" x14ac:dyDescent="0.25">
      <c r="A7" s="2"/>
      <c r="B7" s="46" t="s">
        <v>54</v>
      </c>
      <c r="C7" s="129"/>
      <c r="D7" s="130"/>
      <c r="E7" s="130"/>
      <c r="F7" s="130"/>
      <c r="G7" s="131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1100</v>
      </c>
      <c r="D11" s="72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7.4</v>
      </c>
      <c r="D14" s="9"/>
      <c r="E14" s="9"/>
      <c r="F14" s="125" t="s">
        <v>35</v>
      </c>
      <c r="G14" s="127" t="s">
        <v>12</v>
      </c>
    </row>
    <row r="15" spans="1:7" ht="15" customHeight="1" thickBot="1" x14ac:dyDescent="0.25">
      <c r="A15" s="2"/>
      <c r="B15" s="48" t="s">
        <v>23</v>
      </c>
      <c r="C15" s="67">
        <v>2.02</v>
      </c>
      <c r="D15" s="9"/>
      <c r="F15" s="126"/>
      <c r="G15" s="128"/>
    </row>
    <row r="16" spans="1:7" ht="39" thickBot="1" x14ac:dyDescent="0.25">
      <c r="A16" s="2"/>
      <c r="B16" s="49" t="s">
        <v>42</v>
      </c>
      <c r="C16" s="68">
        <v>6.32</v>
      </c>
      <c r="D16" s="9"/>
      <c r="F16" s="126"/>
      <c r="G16" s="128"/>
    </row>
    <row r="17" spans="1:7" ht="26.25" thickBot="1" x14ac:dyDescent="0.25">
      <c r="A17" s="2"/>
      <c r="B17" s="50" t="s">
        <v>20</v>
      </c>
      <c r="C17" s="67">
        <v>6.42</v>
      </c>
      <c r="D17" s="9"/>
      <c r="E17" s="9"/>
      <c r="F17" s="115">
        <f>SUM((C16*C18))*C20</f>
        <v>31.015400000000003</v>
      </c>
      <c r="G17" s="117">
        <f>SUM((F31/3))</f>
        <v>9.8822234857835589</v>
      </c>
    </row>
    <row r="18" spans="1:7" ht="15" customHeight="1" thickBot="1" x14ac:dyDescent="0.25">
      <c r="A18" s="2"/>
      <c r="B18" s="48" t="s">
        <v>25</v>
      </c>
      <c r="C18" s="66">
        <v>1.51</v>
      </c>
      <c r="D18" s="9"/>
      <c r="F18" s="116"/>
      <c r="G18" s="118"/>
    </row>
    <row r="19" spans="1:7" ht="15" customHeight="1" thickBot="1" x14ac:dyDescent="0.25">
      <c r="A19" s="2"/>
      <c r="B19" s="51" t="s">
        <v>11</v>
      </c>
      <c r="C19" s="67">
        <v>4.41</v>
      </c>
      <c r="D19" s="9"/>
      <c r="F19" s="116"/>
      <c r="G19" s="119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7" t="s">
        <v>45</v>
      </c>
      <c r="G20" s="95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20">
        <f>SUM(((F17*3)/100))+F17</f>
        <v>31.945862000000002</v>
      </c>
      <c r="G21" s="121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7" t="s">
        <v>44</v>
      </c>
      <c r="G22" s="95"/>
    </row>
    <row r="23" spans="1:7" ht="15" customHeight="1" x14ac:dyDescent="0.2">
      <c r="A23" s="2"/>
      <c r="B23" s="24"/>
      <c r="F23" s="98">
        <f>C11*C22</f>
        <v>29.48</v>
      </c>
      <c r="G23" s="99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11.3</v>
      </c>
      <c r="E25" s="57">
        <f>SUM(((C26+C28)+C29))/2</f>
        <v>11.3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7.34</v>
      </c>
      <c r="D26" s="58">
        <f>(C27+C29+C30)/2</f>
        <v>7.4850000000000003</v>
      </c>
      <c r="E26" s="59">
        <f>SUM(((C27+C30)+C29))/2</f>
        <v>7.4850000000000003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6.01</v>
      </c>
      <c r="D27" s="58">
        <f>(C26+C30+C31)/2</f>
        <v>9.1950000000000003</v>
      </c>
      <c r="E27" s="60">
        <f>SUM(((C31+C26)+C30))/2</f>
        <v>9.1949999999999985</v>
      </c>
      <c r="F27" s="81">
        <f>SQRT((((E25*(E25-C26))*(E25-C28))*(E25-C29)))+SQRT((((E26*(E26-C27))*(E26-C30))*(E26-C29)))</f>
        <v>29.978803566465636</v>
      </c>
      <c r="G27" s="86">
        <f>SQRT((((E27*(E27-C26))*(E27-C30))*(E27-C31)))+SQRT((((E28*(E28-C27))*(E28-C31))*(E28-C28)))</f>
        <v>29.314537348235717</v>
      </c>
    </row>
    <row r="28" spans="1:7" ht="15" customHeight="1" thickBot="1" x14ac:dyDescent="0.25">
      <c r="A28" s="2"/>
      <c r="B28" s="51" t="s">
        <v>3</v>
      </c>
      <c r="C28" s="69">
        <v>8.36</v>
      </c>
      <c r="D28" s="58">
        <f>(C27+C28+C31)/2</f>
        <v>11.68</v>
      </c>
      <c r="E28" s="60">
        <f>SUM(((C28+C27)+C31))/2</f>
        <v>11.68</v>
      </c>
      <c r="F28" s="82"/>
      <c r="G28" s="87"/>
    </row>
    <row r="29" spans="1:7" ht="15" customHeight="1" thickBot="1" x14ac:dyDescent="0.25">
      <c r="A29" s="2"/>
      <c r="B29" s="51" t="s">
        <v>52</v>
      </c>
      <c r="C29" s="69">
        <v>6.9</v>
      </c>
      <c r="D29" s="61"/>
      <c r="E29" s="60"/>
      <c r="F29" s="82"/>
      <c r="G29" s="88"/>
    </row>
    <row r="30" spans="1:7" ht="15" customHeight="1" thickBot="1" x14ac:dyDescent="0.25">
      <c r="A30" s="2"/>
      <c r="B30" s="51" t="s">
        <v>27</v>
      </c>
      <c r="C30" s="69">
        <v>2.06</v>
      </c>
      <c r="D30" s="61"/>
      <c r="E30" s="61"/>
      <c r="F30" s="89" t="s">
        <v>30</v>
      </c>
      <c r="G30" s="90"/>
    </row>
    <row r="31" spans="1:7" ht="15" customHeight="1" thickBot="1" x14ac:dyDescent="0.3">
      <c r="A31" s="2"/>
      <c r="B31" s="51" t="s">
        <v>53</v>
      </c>
      <c r="C31" s="69">
        <v>8.99</v>
      </c>
      <c r="D31" s="62"/>
      <c r="E31" s="61"/>
      <c r="F31" s="91">
        <f>SUM((F27+G27))/2</f>
        <v>29.646670457350677</v>
      </c>
      <c r="G31" s="90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6.1999999999999993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4.0199999999999996</v>
      </c>
      <c r="D34" s="61"/>
      <c r="E34" s="59">
        <f>SUM(((C35+C38)+C37))/2</f>
        <v>4.13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3.15</v>
      </c>
      <c r="D35" s="61"/>
      <c r="E35" s="60">
        <f>SUM(((C34+C39)+C38))/2</f>
        <v>5.1550000000000002</v>
      </c>
      <c r="F35" s="92">
        <f>SQRT((((E33*(E33-C34))*(E33-C36))*(E33-C37)))+SQRT((((E34*(E34-C35))*(E34-C38))*(E34-C37)))</f>
        <v>9.1899021947351862</v>
      </c>
      <c r="G35" s="93">
        <f>SQRT((((E35*(E35-C34))*(E35-C38))*(E35-C39)))+SQRT((((E36*(E36-C35))*(E36-C39))*(E36-C36)))</f>
        <v>9.0347117111329922</v>
      </c>
    </row>
    <row r="36" spans="1:7" ht="15" customHeight="1" thickBot="1" x14ac:dyDescent="0.25">
      <c r="A36" s="2"/>
      <c r="B36" s="51" t="s">
        <v>3</v>
      </c>
      <c r="C36" s="70">
        <v>4.58</v>
      </c>
      <c r="D36" s="61"/>
      <c r="E36" s="57">
        <f>SUM(((C35+C39)+C36))/2</f>
        <v>6.3550000000000004</v>
      </c>
      <c r="F36" s="82"/>
      <c r="G36" s="87"/>
    </row>
    <row r="37" spans="1:7" ht="15" customHeight="1" thickBot="1" x14ac:dyDescent="0.25">
      <c r="A37" s="2"/>
      <c r="B37" s="51" t="s">
        <v>52</v>
      </c>
      <c r="C37" s="70">
        <v>3.8</v>
      </c>
      <c r="D37" s="61"/>
      <c r="E37" s="60"/>
      <c r="F37" s="82"/>
      <c r="G37" s="88"/>
    </row>
    <row r="38" spans="1:7" ht="15" customHeight="1" thickBot="1" x14ac:dyDescent="0.25">
      <c r="A38" s="2"/>
      <c r="B38" s="51" t="s">
        <v>27</v>
      </c>
      <c r="C38" s="70">
        <v>1.31</v>
      </c>
      <c r="D38" s="9"/>
      <c r="E38" s="7">
        <f>SUM(((C39+C35)+C36))/2</f>
        <v>6.3550000000000004</v>
      </c>
      <c r="F38" s="94" t="s">
        <v>40</v>
      </c>
      <c r="G38" s="95"/>
    </row>
    <row r="39" spans="1:7" ht="15" customHeight="1" thickBot="1" x14ac:dyDescent="0.3">
      <c r="A39" s="2"/>
      <c r="B39" s="51" t="s">
        <v>53</v>
      </c>
      <c r="C39" s="70">
        <v>4.9800000000000004</v>
      </c>
      <c r="D39" s="9"/>
      <c r="E39" s="9"/>
      <c r="F39" s="96">
        <f>SUM((F35+G35))/2</f>
        <v>9.1123069529340892</v>
      </c>
      <c r="G39" s="9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7.2949999999999999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6.05</v>
      </c>
      <c r="D42" s="69">
        <v>3.41</v>
      </c>
      <c r="E42" s="23">
        <f>SUM(((D42+D43)+D44))/2</f>
        <v>4.6500000000000004</v>
      </c>
      <c r="F42" s="75">
        <f>SQRT((((E41*(E41-C42))*(E41-C43))*(E41-C44)))</f>
        <v>9.0551595228562931</v>
      </c>
      <c r="G42" s="78">
        <f>SQRT((((E42*(E42-D42))*(E42-D43))*(E42-D44)))</f>
        <v>4.0911544580961516</v>
      </c>
    </row>
    <row r="43" spans="1:7" ht="15" customHeight="1" thickBot="1" x14ac:dyDescent="0.25">
      <c r="A43" s="2"/>
      <c r="B43" s="51" t="s">
        <v>26</v>
      </c>
      <c r="C43" s="71">
        <v>3.92</v>
      </c>
      <c r="D43" s="69">
        <v>2.88</v>
      </c>
      <c r="E43" s="9"/>
      <c r="F43" s="76"/>
      <c r="G43" s="79"/>
    </row>
    <row r="44" spans="1:7" ht="15" customHeight="1" thickBot="1" x14ac:dyDescent="0.25">
      <c r="A44" s="2"/>
      <c r="B44" s="51" t="s">
        <v>4</v>
      </c>
      <c r="C44" s="71">
        <v>4.62</v>
      </c>
      <c r="D44" s="69">
        <v>3.01</v>
      </c>
      <c r="E44" s="9"/>
      <c r="F44" s="77"/>
      <c r="G44" s="80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3" t="s">
        <v>38</v>
      </c>
      <c r="F49" s="84"/>
      <c r="G49" s="85"/>
    </row>
    <row r="50" spans="1:7" ht="15" customHeight="1" x14ac:dyDescent="0.2">
      <c r="A50" s="2"/>
      <c r="B50" s="19" t="s">
        <v>5</v>
      </c>
      <c r="C50" s="37">
        <v>3</v>
      </c>
      <c r="D50" s="9"/>
      <c r="E50" s="138"/>
      <c r="F50" s="139"/>
      <c r="G50" s="140"/>
    </row>
    <row r="51" spans="1:7" ht="15" customHeight="1" x14ac:dyDescent="0.2">
      <c r="A51" s="2"/>
      <c r="B51" s="18" t="s">
        <v>33</v>
      </c>
      <c r="C51" s="37">
        <v>3.1</v>
      </c>
      <c r="D51" s="9"/>
      <c r="E51" s="141"/>
      <c r="F51" s="142"/>
      <c r="G51" s="143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4"/>
      <c r="F52" s="145"/>
      <c r="G52" s="146"/>
    </row>
    <row r="53" spans="1:7" ht="15" customHeight="1" x14ac:dyDescent="0.2">
      <c r="A53" s="9"/>
      <c r="B53" s="20"/>
      <c r="C53" s="21"/>
      <c r="D53" s="10"/>
      <c r="E53" s="147" t="s">
        <v>64</v>
      </c>
      <c r="F53" s="148"/>
      <c r="G53" s="149"/>
    </row>
    <row r="54" spans="1:7" ht="15" x14ac:dyDescent="0.2">
      <c r="B54" s="3" t="s">
        <v>48</v>
      </c>
      <c r="C54" s="13"/>
      <c r="D54" s="11"/>
      <c r="E54" s="73"/>
      <c r="G54" s="74"/>
    </row>
    <row r="55" spans="1:7" ht="15" customHeight="1" x14ac:dyDescent="0.2">
      <c r="B55" s="19" t="s">
        <v>5</v>
      </c>
      <c r="C55" s="38">
        <v>4.3299999999999998E-2</v>
      </c>
      <c r="D55" s="11"/>
      <c r="E55" s="150"/>
      <c r="F55" s="151"/>
      <c r="G55" s="152"/>
    </row>
    <row r="56" spans="1:7" ht="15" customHeight="1" x14ac:dyDescent="0.2">
      <c r="B56" s="18" t="s">
        <v>33</v>
      </c>
      <c r="C56" s="38">
        <v>4.41E-2</v>
      </c>
      <c r="D56" s="11"/>
      <c r="E56" s="132"/>
      <c r="F56" s="133"/>
      <c r="G56" s="134"/>
    </row>
    <row r="57" spans="1:7" ht="15" customHeight="1" x14ac:dyDescent="0.2">
      <c r="B57" s="22" t="s">
        <v>16</v>
      </c>
      <c r="C57" s="39">
        <v>2.6800000000000001E-2</v>
      </c>
      <c r="D57" s="12"/>
      <c r="E57" s="135"/>
      <c r="F57" s="136"/>
      <c r="G57" s="137"/>
    </row>
  </sheetData>
  <sheetProtection algorithmName="SHA-512" hashValue="xeKJUlueyz3c3HbNqb6nEAmZMmP3fHzhV5IwC8c04YiXHgGrKuV16XCj3p7LxEMXVKV9ui2uKbQ/LoXSod48tQ==" saltValue="lXC19C2GiUU9J0vB1zyWAw==" spinCount="100000" sheet="1" objects="1" scenarios="1"/>
  <mergeCells count="33">
    <mergeCell ref="E56:G56"/>
    <mergeCell ref="E57:G57"/>
    <mergeCell ref="E50:G50"/>
    <mergeCell ref="E51:G51"/>
    <mergeCell ref="E52:G52"/>
    <mergeCell ref="E53:G53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2022-03-21T10:59:25Z</dcterms:modified>
</cp:coreProperties>
</file>