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B7FF7758-7BEC-4C0B-88FC-0CCAB9E75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F27" i="1" s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G27" i="1"/>
  <c r="F31" i="1" s="1"/>
  <c r="G17" i="1" s="1"/>
  <c r="F46" i="1"/>
</calcChain>
</file>

<file path=xl/sharedStrings.xml><?xml version="1.0" encoding="utf-8"?>
<sst xmlns="http://schemas.openxmlformats.org/spreadsheetml/2006/main" count="78" uniqueCount="68">
  <si>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</si>
  <si>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</si>
  <si>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</si>
  <si>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</si>
  <si>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</si>
  <si>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</si>
  <si>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</si>
  <si>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</si>
  <si>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</si>
  <si>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</si>
  <si>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</si>
  <si>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</si>
  <si>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</si>
  <si>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</si>
  <si>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</si>
  <si>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</si>
  <si>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</si>
  <si>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</si>
  <si>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</si>
  <si>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</si>
  <si>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</si>
  <si>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</si>
  <si>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</si>
  <si>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</si>
  <si>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</si>
  <si>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</si>
  <si>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</si>
  <si>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</si>
  <si>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</si>
  <si>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</si>
  <si>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</si>
  <si>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</si>
  <si>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</si>
  <si>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</si>
  <si>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</si>
  <si>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</si>
  <si>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</si>
  <si>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</si>
  <si>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</si>
  <si>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</si>
  <si>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</si>
  <si>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</si>
  <si>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</si>
  <si>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</si>
  <si>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</si>
  <si>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</si>
  <si>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</si>
  <si>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</si>
  <si>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</si>
  <si>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</si>
  <si>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</si>
  <si>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</si>
  <si>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</si>
  <si>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</si>
  <si>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</si>
  <si>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</si>
  <si>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</si>
  <si>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</si>
  <si>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</si>
  <si>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</si>
  <si>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1991</t>
  </si>
  <si>
    <t>MARCANTONIO (BATEO A PISSO)</t>
  </si>
  <si>
    <t>Corbe in rovere: sanconi 30 mm;piane 60X80 mm(curve alla mezzabarca circa 30 mm);fasciame fianchi e fondo larice 20 mm;coperta tavole compensato marino 15 mm</t>
  </si>
  <si>
    <t>Falcon alberto - Luppi Gino - Gasparon Bruno</t>
  </si>
  <si>
    <t>(Solo Randa)</t>
  </si>
  <si>
    <t>Falcon Alberto Trinchetta e Fiocco; Pericle mi ha dato le misure  a destra</t>
    <phoneticPr fontId="12" type="noConversion"/>
  </si>
  <si>
    <t>Piero Menetto / Refitting da Pericle 2011</t>
  </si>
  <si>
    <t>Alessandro e Maurizio Dorigo  (1° paron Jacopo Trevisan/2° paron Ugo Carlon /3° Alberto Fancon)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</si>
</sst>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L17" sqref="L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41137</v>
      </c>
      <c r="D2" s="103"/>
      <c r="E2" s="104"/>
      <c r="F2" s="42" t="s">
        <v>50</v>
      </c>
      <c r="G2" s="61">
        <v>84</v>
      </c>
    </row>
    <row r="3" spans="1:7" ht="18" customHeight="1" thickBot="1" x14ac:dyDescent="0.25">
      <c r="A3" s="2"/>
      <c r="B3" s="15" t="s">
        <v>22</v>
      </c>
      <c r="C3" s="105" t="s">
        <v>57</v>
      </c>
      <c r="D3" s="106"/>
      <c r="E3" s="106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7" t="s">
        <v>61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66</v>
      </c>
      <c r="D5" s="111"/>
      <c r="E5" s="111"/>
      <c r="F5" s="111"/>
      <c r="G5" s="112"/>
    </row>
    <row r="6" spans="1:7" ht="39.75" customHeight="1" thickBot="1" x14ac:dyDescent="0.25">
      <c r="A6" s="2"/>
      <c r="B6" s="43" t="s">
        <v>29</v>
      </c>
      <c r="C6" s="148" t="s">
        <v>67</v>
      </c>
      <c r="D6" s="120"/>
      <c r="E6" s="120"/>
      <c r="F6" s="120"/>
      <c r="G6" s="121"/>
    </row>
    <row r="7" spans="1:7" ht="45" customHeight="1" thickBot="1" x14ac:dyDescent="0.25">
      <c r="A7" s="2"/>
      <c r="B7" s="45" t="s">
        <v>54</v>
      </c>
      <c r="C7" s="126" t="s">
        <v>62</v>
      </c>
      <c r="D7" s="127"/>
      <c r="E7" s="127"/>
      <c r="F7" s="127"/>
      <c r="G7" s="128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1190</v>
      </c>
      <c r="D11" s="70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7.34</v>
      </c>
      <c r="D14" s="9">
        <v>7.32</v>
      </c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7" t="s">
        <v>23</v>
      </c>
      <c r="C15" s="65">
        <v>2.06</v>
      </c>
      <c r="D15" s="9">
        <v>2.0699999999999998</v>
      </c>
      <c r="F15" s="123"/>
      <c r="G15" s="125"/>
    </row>
    <row r="16" spans="1:7" ht="39" thickBot="1" x14ac:dyDescent="0.25">
      <c r="A16" s="2"/>
      <c r="B16" s="48" t="s">
        <v>42</v>
      </c>
      <c r="C16" s="66">
        <v>6.17</v>
      </c>
      <c r="D16" s="9">
        <v>6.2</v>
      </c>
      <c r="F16" s="123"/>
      <c r="G16" s="125"/>
    </row>
    <row r="17" spans="1:7" ht="26.25" thickBot="1" x14ac:dyDescent="0.25">
      <c r="A17" s="2"/>
      <c r="B17" s="49" t="s">
        <v>20</v>
      </c>
      <c r="C17" s="65"/>
      <c r="D17" s="9"/>
      <c r="E17" s="9"/>
      <c r="F17" s="113">
        <f>SUM((C16*C18))*C20</f>
        <v>26.068250000000003</v>
      </c>
      <c r="G17" s="115">
        <f>SUM((F31/3))</f>
        <v>9.9086220311191244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26.850297500000003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31.891999999999999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11.285</v>
      </c>
      <c r="E25" s="56">
        <f>SUM(((C26+C28)+C29))/2</f>
        <v>11.285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7.47</v>
      </c>
      <c r="D26" s="57">
        <f>(C27+C29+C30)/2</f>
        <v>7.66</v>
      </c>
      <c r="E26" s="56">
        <f>SUM(((C27+C30)+C29))/2</f>
        <v>7.66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6.15</v>
      </c>
      <c r="D27" s="57">
        <f>(C26+C30+C31)/2</f>
        <v>9.245000000000001</v>
      </c>
      <c r="E27" s="58">
        <f>SUM(((C31+C26)+C30))/2</f>
        <v>9.2449999999999992</v>
      </c>
      <c r="F27" s="135">
        <f>SQRT((((E25*(E25-C26))*(E25-C28))*(E25-C29)))+SQRT((((E26*(E26-C27))*(E26-C30))*(E26-C29)))</f>
        <v>30.134001173653939</v>
      </c>
      <c r="G27" s="139">
        <f>SQRT((((E27*(E27-C26))*(E27-C30))*(E27-C31)))+SQRT((((E28*(E28-C27))*(E28-C31))*(E28-C28)))</f>
        <v>29.317731013060811</v>
      </c>
    </row>
    <row r="28" spans="1:7" ht="15" customHeight="1" thickBot="1" x14ac:dyDescent="0.25">
      <c r="A28" s="2"/>
      <c r="B28" s="50" t="s">
        <v>3</v>
      </c>
      <c r="C28" s="67">
        <v>7.95</v>
      </c>
      <c r="D28" s="57">
        <f>(C27+C28+C31)/2</f>
        <v>11.55</v>
      </c>
      <c r="E28" s="58">
        <f>SUM(((C28+C27)+C31))/2</f>
        <v>11.55</v>
      </c>
      <c r="F28" s="123"/>
      <c r="G28" s="125"/>
    </row>
    <row r="29" spans="1:7" ht="15" customHeight="1" thickBot="1" x14ac:dyDescent="0.25">
      <c r="A29" s="2"/>
      <c r="B29" s="50" t="s">
        <v>52</v>
      </c>
      <c r="C29" s="67">
        <v>7.15</v>
      </c>
      <c r="D29" s="59"/>
      <c r="E29" s="58"/>
      <c r="F29" s="123"/>
      <c r="G29" s="140"/>
    </row>
    <row r="30" spans="1:7" ht="15" customHeight="1" thickBot="1" x14ac:dyDescent="0.25">
      <c r="A30" s="2"/>
      <c r="B30" s="50" t="s">
        <v>27</v>
      </c>
      <c r="C30" s="67">
        <v>2.02</v>
      </c>
      <c r="D30" s="59"/>
      <c r="E30" s="59"/>
      <c r="F30" s="141" t="s">
        <v>30</v>
      </c>
      <c r="G30" s="142"/>
    </row>
    <row r="31" spans="1:7" ht="15" customHeight="1" thickBot="1" x14ac:dyDescent="0.3">
      <c r="A31" s="2"/>
      <c r="B31" s="50" t="s">
        <v>53</v>
      </c>
      <c r="C31" s="67">
        <v>9</v>
      </c>
      <c r="D31" s="60"/>
      <c r="E31" s="59"/>
      <c r="F31" s="143">
        <f>SUM((F27+G27))/2</f>
        <v>29.725866093357375</v>
      </c>
      <c r="G31" s="142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6.1099999999999994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3.92</v>
      </c>
      <c r="D34" s="59"/>
      <c r="E34" s="56">
        <f>SUM(((C35+C38)+C37))/2</f>
        <v>4.2649999999999997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3.07</v>
      </c>
      <c r="D35" s="59"/>
      <c r="E35" s="58">
        <f>SUM(((C34+C39)+C38))/2</f>
        <v>5.4450000000000003</v>
      </c>
      <c r="F35" s="144">
        <f>SQRT((((E33*(E33-C34))*(E33-C36))*(E33-C37)))+SQRT((((E34*(E34-C35))*(E34-C38))*(E34-C37)))</f>
        <v>9.5685653189186795</v>
      </c>
      <c r="G35" s="145">
        <f>SQRT((((E35*(E35-C34))*(E35-C38))*(E35-C39)))+SQRT((((E36*(E36-C35))*(E36-C39))*(E36-C36)))</f>
        <v>9.1237266551781318</v>
      </c>
    </row>
    <row r="36" spans="1:7" ht="15" customHeight="1" thickBot="1" x14ac:dyDescent="0.25">
      <c r="A36" s="2"/>
      <c r="B36" s="50" t="s">
        <v>3</v>
      </c>
      <c r="C36" s="68">
        <v>4.5199999999999996</v>
      </c>
      <c r="D36" s="59"/>
      <c r="E36" s="56">
        <f>SUM(((C35+C39)+C36))/2</f>
        <v>6.4399999999999995</v>
      </c>
      <c r="F36" s="123"/>
      <c r="G36" s="125"/>
    </row>
    <row r="37" spans="1:7" ht="15" customHeight="1" thickBot="1" x14ac:dyDescent="0.25">
      <c r="A37" s="2"/>
      <c r="B37" s="50" t="s">
        <v>52</v>
      </c>
      <c r="C37" s="68">
        <v>3.78</v>
      </c>
      <c r="D37" s="59"/>
      <c r="E37" s="58"/>
      <c r="F37" s="123"/>
      <c r="G37" s="140"/>
    </row>
    <row r="38" spans="1:7" ht="15" customHeight="1" thickBot="1" x14ac:dyDescent="0.25">
      <c r="A38" s="2"/>
      <c r="B38" s="50" t="s">
        <v>27</v>
      </c>
      <c r="C38" s="68">
        <v>1.68</v>
      </c>
      <c r="D38" s="9"/>
      <c r="E38" s="7">
        <f>SUM(((C39+C35)+C36))/2</f>
        <v>6.4399999999999995</v>
      </c>
      <c r="F38" s="146" t="s">
        <v>40</v>
      </c>
      <c r="G38" s="95"/>
    </row>
    <row r="39" spans="1:7" ht="15" customHeight="1" thickBot="1" x14ac:dyDescent="0.3">
      <c r="A39" s="2"/>
      <c r="B39" s="50" t="s">
        <v>53</v>
      </c>
      <c r="C39" s="68">
        <v>5.29</v>
      </c>
      <c r="D39" s="9"/>
      <c r="E39" s="9"/>
      <c r="F39" s="147">
        <f>SUM((F35+G35))/2</f>
        <v>9.3461459870484056</v>
      </c>
      <c r="G39" s="142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5.4249999999999998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4.45</v>
      </c>
      <c r="D42" s="67"/>
      <c r="E42" s="22">
        <f>SUM(((D42+D43)+D44))/2</f>
        <v>0</v>
      </c>
      <c r="F42" s="129">
        <f>SQRT((((E41*(E41-C42))*(E41-C43))*(E41-C44)))</f>
        <v>5.1159054596302882</v>
      </c>
      <c r="G42" s="132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3.15</v>
      </c>
      <c r="D43" s="67"/>
      <c r="E43" s="9"/>
      <c r="F43" s="130"/>
      <c r="G43" s="133"/>
    </row>
    <row r="44" spans="1:7" ht="15" customHeight="1" thickBot="1" x14ac:dyDescent="0.25">
      <c r="A44" s="2"/>
      <c r="B44" s="50" t="s">
        <v>4</v>
      </c>
      <c r="C44" s="69">
        <v>3.25</v>
      </c>
      <c r="D44" s="67"/>
      <c r="E44" s="9"/>
      <c r="F44" s="131"/>
      <c r="G44" s="134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6" t="s">
        <v>38</v>
      </c>
      <c r="F49" s="137"/>
      <c r="G49" s="138"/>
    </row>
    <row r="50" spans="1:7" ht="15" customHeight="1" x14ac:dyDescent="0.2">
      <c r="A50" s="2"/>
      <c r="B50" s="18" t="s">
        <v>5</v>
      </c>
      <c r="C50" s="36">
        <v>3</v>
      </c>
      <c r="D50" s="9"/>
      <c r="E50" s="79"/>
      <c r="F50" s="80"/>
      <c r="G50" s="81"/>
    </row>
    <row r="51" spans="1:7" ht="15" customHeight="1" x14ac:dyDescent="0.2">
      <c r="A51" s="2"/>
      <c r="B51" s="17" t="s">
        <v>33</v>
      </c>
      <c r="C51" s="36">
        <v>3.1</v>
      </c>
      <c r="D51" s="9"/>
      <c r="E51" s="82"/>
      <c r="F51" s="83"/>
      <c r="G51" s="84"/>
    </row>
    <row r="52" spans="1:7" ht="15" customHeight="1" x14ac:dyDescent="0.2">
      <c r="A52" s="2"/>
      <c r="B52" s="17" t="s">
        <v>16</v>
      </c>
      <c r="C52" s="36">
        <v>3.25</v>
      </c>
      <c r="D52" s="10"/>
      <c r="E52" s="85" t="s">
        <v>63</v>
      </c>
      <c r="F52" s="86"/>
      <c r="G52" s="87"/>
    </row>
    <row r="53" spans="1:7" ht="15" customHeight="1" x14ac:dyDescent="0.2">
      <c r="A53" s="9"/>
      <c r="B53" s="19"/>
      <c r="C53" s="20"/>
      <c r="D53" s="10"/>
      <c r="E53" s="88" t="s">
        <v>64</v>
      </c>
      <c r="F53" s="89"/>
      <c r="G53" s="90"/>
    </row>
    <row r="54" spans="1:7" ht="15" x14ac:dyDescent="0.2">
      <c r="B54" s="3" t="s">
        <v>48</v>
      </c>
      <c r="C54" s="12"/>
      <c r="E54" s="71"/>
      <c r="G54" s="72"/>
    </row>
    <row r="55" spans="1:7" ht="15" customHeight="1" x14ac:dyDescent="0.2">
      <c r="B55" s="18" t="s">
        <v>5</v>
      </c>
      <c r="C55" s="37">
        <v>4.3299999999999998E-2</v>
      </c>
      <c r="E55" s="91" t="s">
        <v>65</v>
      </c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3"/>
      <c r="F56" s="74"/>
      <c r="G56" s="75"/>
    </row>
    <row r="57" spans="1:7" ht="15" customHeight="1" x14ac:dyDescent="0.2">
      <c r="B57" s="21" t="s">
        <v>16</v>
      </c>
      <c r="C57" s="38">
        <v>2.6800000000000001E-2</v>
      </c>
      <c r="D57" s="11"/>
      <c r="E57" s="76"/>
      <c r="F57" s="77"/>
      <c r="G57" s="78"/>
    </row>
  </sheetData>
  <sheetProtection algorithmName="SHA-512" hashValue="kDhWzMQL8m81UQ1RVLWIA/AfVmCYu+kYtJ2ZskgtQh04OPaeDnj4GyOu/SEKRBnBN1ZUYVzYn6CpR0dOfRI8Eg==" saltValue="4hl3aPccVSXS54bhcd4aJA==" spinCount="100000" sheet="1" objects="1" scenarios="1"/>
  <mergeCells count="33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2023-10-25T12:46:08Z</dcterms:modified>
</cp:coreProperties>
</file>