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4844F890-A1BA-4DFB-A903-2C4802BCDB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<sst xmlns="http://schemas.openxmlformats.org/spreadsheetml/2006/main" count="76" uniqueCount="66">
  <si>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</si>
  <si>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</si>
  <si>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</si>
  <si>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</si>
  <si>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</si>
  <si>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</si>
  <si>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</si>
  <si>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</si>
  <si>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</si>
  <si>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</si>
  <si>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</si>
  <si>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</si>
  <si>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</si>
  <si>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</si>
  <si>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</si>
  <si>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</si>
  <si>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</si>
  <si>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</si>
  <si>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</si>
  <si>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</si>
  <si>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</si>
  <si>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</si>
  <si>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</si>
  <si>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</si>
  <si>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</si>
  <si>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</si>
  <si>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</si>
  <si>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</si>
  <si>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</si>
  <si>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</si>
  <si>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</si>
  <si>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</si>
  <si>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</si>
  <si>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</si>
  <si>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</si>
  <si>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</si>
  <si>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</si>
  <si>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</si>
  <si>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</si>
  <si>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</si>
  <si>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</si>
  <si>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</si>
  <si>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</si>
  <si>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</si>
  <si>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</si>
  <si>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</si>
  <si>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</si>
  <si>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</si>
  <si>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</si>
  <si>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</si>
  <si>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</si>
  <si>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</si>
  <si>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</si>
  <si>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</si>
  <si>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</si>
  <si>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</si>
  <si>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</si>
  <si>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</si>
  <si>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</si>
  <si>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</si>
  <si>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1977</t>
  </si>
  <si>
    <t>SCHIAVON</t>
  </si>
  <si>
    <t>MATTEO MORGANTIN</t>
  </si>
  <si>
    <t>MARCO BEVILACQUA/MATTEO MORGANTIN</t>
  </si>
  <si>
    <t>Rovere / Abete / Coperta in  Compensato Marino</t>
  </si>
  <si>
    <t>ISABELLA (topo chiozzotto)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</si>
</sst>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44648</v>
      </c>
      <c r="D2" s="100"/>
      <c r="E2" s="101"/>
      <c r="F2" s="42" t="s">
        <v>50</v>
      </c>
      <c r="G2" s="61">
        <v>369</v>
      </c>
    </row>
    <row r="3" spans="1:7" ht="18" customHeight="1" thickBot="1" x14ac:dyDescent="0.3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35">
      <c r="A4" s="2"/>
      <c r="B4" s="43" t="s">
        <v>14</v>
      </c>
      <c r="C4" s="104" t="s">
        <v>65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 t="s">
        <v>64</v>
      </c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3500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9.4499999999999993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2.75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8.3000000000000007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8.4</v>
      </c>
      <c r="D17" s="9"/>
      <c r="E17" s="9"/>
      <c r="F17" s="110">
        <f>SUM((C16*C18))*C20</f>
        <v>57.996250000000011</v>
      </c>
      <c r="G17" s="112">
        <f>SUM((F31/3))</f>
        <v>13.728774466334082</v>
      </c>
    </row>
    <row r="18" spans="1:7" ht="15" customHeight="1" thickBot="1" x14ac:dyDescent="0.3">
      <c r="A18" s="2"/>
      <c r="B18" s="47" t="s">
        <v>25</v>
      </c>
      <c r="C18" s="64">
        <v>2.15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59.736137500000012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93.8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12.824999999999999</v>
      </c>
      <c r="E25" s="56">
        <f>SUM(((C26+C28)+C29))/2</f>
        <v>12.824999999999999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8.6</v>
      </c>
      <c r="D26" s="57">
        <f>(C27+C29+C30)/2</f>
        <v>9.1050000000000004</v>
      </c>
      <c r="E26" s="56">
        <f>SUM(((C27+C30)+C29))/2</f>
        <v>9.1050000000000004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7.07</v>
      </c>
      <c r="D27" s="57">
        <f>(C26+C30+C31)/2</f>
        <v>10.84</v>
      </c>
      <c r="E27" s="58">
        <f>SUM(((C31+C26)+C30))/2</f>
        <v>10.84</v>
      </c>
      <c r="F27" s="76">
        <f>SQRT((((E25*(E25-C26))*(E25-C28))*(E25-C29)))+SQRT((((E26*(E26-C27))*(E26-C30))*(E26-C29)))</f>
        <v>41.227278281143484</v>
      </c>
      <c r="G27" s="81">
        <f>SQRT((((E27*(E27-C26))*(E27-C30))*(E27-C31)))+SQRT((((E28*(E28-C27))*(E28-C31))*(E28-C28)))</f>
        <v>41.145368516861019</v>
      </c>
    </row>
    <row r="28" spans="1:7" ht="15" customHeight="1" thickBot="1" x14ac:dyDescent="0.3">
      <c r="A28" s="2"/>
      <c r="B28" s="50" t="s">
        <v>3</v>
      </c>
      <c r="C28" s="67">
        <v>8.74</v>
      </c>
      <c r="D28" s="57">
        <f>(C27+C28+C31)/2</f>
        <v>13.030000000000001</v>
      </c>
      <c r="E28" s="58">
        <f>SUM(((C28+C27)+C31))/2</f>
        <v>13.030000000000001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8.31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2.83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10.25</v>
      </c>
      <c r="D31" s="60"/>
      <c r="E31" s="59"/>
      <c r="F31" s="86">
        <f>SUM((F27+G27))/2</f>
        <v>41.186323399002248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 t="s">
        <v>63</v>
      </c>
      <c r="F52" s="138"/>
      <c r="G52" s="139"/>
    </row>
    <row r="53" spans="1:7" ht="15" customHeight="1" x14ac:dyDescent="0.25">
      <c r="A53" s="9"/>
      <c r="B53" s="19"/>
      <c r="C53" s="20"/>
      <c r="D53" s="10"/>
      <c r="E53" s="134"/>
      <c r="F53" s="135"/>
      <c r="G53" s="136"/>
    </row>
    <row r="54" spans="1:7" ht="16.2" x14ac:dyDescent="0.3">
      <c r="B54" s="3" t="s">
        <v>48</v>
      </c>
      <c r="C54" s="12"/>
      <c r="E54" s="140"/>
      <c r="F54" s="141"/>
      <c r="G54" s="142"/>
    </row>
    <row r="55" spans="1:7" ht="15" customHeight="1" x14ac:dyDescent="0.25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MJCRLpbzDteNecUlt5DPXEQO3STdk1fnqmpFVQ/qOiZF6IIyF5YcYoLXtB6kq3IvdiIaNJs/Gon0ge06xEJDng==" saltValue="ucghSaKHSbVJY81KrHGpn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2023-11-27T21:56:51Z</dcterms:modified>
</cp:coreProperties>
</file>