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8_{65F0C049-FEF1-4F67-9D70-1E2C179EE6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<sst xmlns="http://schemas.openxmlformats.org/spreadsheetml/2006/main" count="76" uniqueCount="66">
  <si>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</si>
  <si>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</si>
  <si>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</si>
  <si>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</si>
  <si>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</si>
  <si>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</si>
  <si>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</si>
  <si>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</si>
  <si>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</si>
  <si>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</si>
  <si>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</si>
  <si>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</si>
  <si>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</si>
  <si>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</si>
  <si>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</si>
  <si>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</si>
  <si>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</si>
  <si>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</si>
  <si>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</si>
  <si>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</si>
  <si>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</si>
  <si>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</si>
  <si>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</si>
  <si>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</si>
  <si>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</si>
  <si>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</si>
  <si>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</si>
  <si>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</si>
  <si>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</si>
  <si>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</si>
  <si>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</si>
  <si>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</si>
  <si>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</si>
  <si>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</si>
  <si>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</si>
  <si>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</si>
  <si>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</si>
  <si>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</si>
  <si>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</si>
  <si>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</si>
  <si>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</si>
  <si>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</si>
  <si>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</si>
  <si>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</si>
  <si>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</si>
  <si>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</si>
  <si>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</si>
  <si>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</si>
  <si>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</si>
  <si>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</si>
  <si>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</si>
  <si>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</si>
  <si>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</si>
  <si>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</si>
  <si>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</si>
  <si>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</si>
  <si>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</si>
  <si>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</si>
  <si>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</si>
  <si>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2014</t>
  </si>
  <si>
    <t>MUSA</t>
  </si>
  <si>
    <t>Autocostruzione PAOLO RUSCA</t>
  </si>
  <si>
    <t>PIERO PELLEGRINI</t>
  </si>
  <si>
    <t>Piane in larice, Sanconi in rovere, Bagli in mogano, Paglioli in abete, Alberatura in abete, Scafo in compensato marino, Coperta in larice.</t>
  </si>
  <si>
    <t>Paolo Rusca - Fabio Gherardi</t>
  </si>
  <si>
    <t>Vele da Velaio BARAONDA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</si>
</sst>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1" fillId="0" borderId="34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>
        <v>41730</v>
      </c>
      <c r="D2" s="103"/>
      <c r="E2" s="104"/>
      <c r="F2" s="42">
        <v>348</v>
      </c>
      <c r="G2" s="61">
        <v>348</v>
      </c>
    </row>
    <row r="3" spans="1:7" ht="18" customHeight="1" thickBot="1" x14ac:dyDescent="0.25">
      <c r="A3" s="2"/>
      <c r="B3" s="15" t="s">
        <v>22</v>
      </c>
      <c r="C3" s="105" t="s">
        <v>54</v>
      </c>
      <c r="D3" s="106"/>
      <c r="E3" s="106"/>
      <c r="F3" s="44" t="s">
        <v>50</v>
      </c>
      <c r="G3" s="62" t="s">
        <v>59</v>
      </c>
    </row>
    <row r="4" spans="1:7" ht="18" customHeight="1" thickBot="1" x14ac:dyDescent="0.25">
      <c r="A4" s="2"/>
      <c r="B4" s="43" t="s">
        <v>14</v>
      </c>
      <c r="C4" s="107" t="s">
        <v>60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 t="s">
        <v>61</v>
      </c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62</v>
      </c>
      <c r="D6" s="121"/>
      <c r="E6" s="121"/>
      <c r="F6" s="121"/>
      <c r="G6" s="122"/>
    </row>
    <row r="7" spans="1:7" ht="28.5" customHeight="1" thickBot="1" x14ac:dyDescent="0.25">
      <c r="A7" s="2"/>
      <c r="B7" s="45" t="s">
        <v>53</v>
      </c>
      <c r="C7" s="127" t="s">
        <v>63</v>
      </c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512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6.75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5.5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3">
        <f>SUM((C16*C18))*C20</f>
        <v>22.605</v>
      </c>
      <c r="G17" s="115">
        <f>SUM((F31/3))</f>
        <v>6.5091204144985442</v>
      </c>
    </row>
    <row r="18" spans="1:7" ht="15" customHeight="1" thickBot="1" x14ac:dyDescent="0.25">
      <c r="A18" s="2"/>
      <c r="B18" s="47" t="s">
        <v>25</v>
      </c>
      <c r="C18" s="64">
        <v>1.37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8">
        <f>SUM(((F17*3)/100))+F17</f>
        <v>23.283149999999999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22.169599999999999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9.2349999999999994</v>
      </c>
      <c r="E25" s="56">
        <f>SUM(((C26+C28)+C29))/2</f>
        <v>9.2349999999999994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6.27</v>
      </c>
      <c r="D26" s="57">
        <f>(C27+C29+C30)/2</f>
        <v>5.7</v>
      </c>
      <c r="E26" s="56">
        <f>SUM(((C27+C30)+C29))/2</f>
        <v>5.6999999999999993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4.5</v>
      </c>
      <c r="D27" s="57">
        <f>(C26+C30+C31)/2</f>
        <v>7.8849999999999998</v>
      </c>
      <c r="E27" s="58">
        <f>SUM(((C31+C26)+C30))/2</f>
        <v>7.8849999999999998</v>
      </c>
      <c r="F27" s="136">
        <f>SQRT((((E25*(E25-C26))*(E25-C28))*(E25-C29)))+SQRT((((E26*(E26-C27))*(E26-C30))*(E26-C29)))</f>
        <v>19.548448026486309</v>
      </c>
      <c r="G27" s="140">
        <f>SQRT((((E27*(E27-C26))*(E27-C30))*(E27-C31)))+SQRT((((E28*(E28-C27))*(E28-C31))*(E28-C28)))</f>
        <v>19.506274460504958</v>
      </c>
    </row>
    <row r="28" spans="1:7" ht="15" customHeight="1" thickBot="1" x14ac:dyDescent="0.25">
      <c r="A28" s="2"/>
      <c r="B28" s="50" t="s">
        <v>3</v>
      </c>
      <c r="C28" s="67">
        <v>7.1</v>
      </c>
      <c r="D28" s="57">
        <f>(C27+C28+C31)/2</f>
        <v>9.65</v>
      </c>
      <c r="E28" s="58">
        <f>SUM(((C28+C27)+C31))/2</f>
        <v>9.65</v>
      </c>
      <c r="F28" s="124"/>
      <c r="G28" s="126"/>
    </row>
    <row r="29" spans="1:7" ht="15" customHeight="1" thickBot="1" x14ac:dyDescent="0.25">
      <c r="A29" s="2"/>
      <c r="B29" s="50" t="s">
        <v>51</v>
      </c>
      <c r="C29" s="67">
        <v>5.0999999999999996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1.8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52</v>
      </c>
      <c r="C31" s="67">
        <v>7.7</v>
      </c>
      <c r="D31" s="60"/>
      <c r="E31" s="59"/>
      <c r="F31" s="144">
        <f>SUM((F27+G27))/2</f>
        <v>19.527361243495633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5.22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3.57</v>
      </c>
      <c r="D34" s="59"/>
      <c r="E34" s="56">
        <f>SUM(((C35+C38)+C37))/2</f>
        <v>3.3200000000000003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2.65</v>
      </c>
      <c r="D35" s="59"/>
      <c r="E35" s="58">
        <f>SUM(((C34+C39)+C38))/2</f>
        <v>4.47</v>
      </c>
      <c r="F35" s="145">
        <f>SQRT((((E33*(E33-C34))*(E33-C36))*(E33-C37)))+SQRT((((E34*(E34-C35))*(E34-C38))*(E34-C37)))</f>
        <v>6.3958764718617589</v>
      </c>
      <c r="G35" s="146">
        <f>SQRT((((E35*(E35-C34))*(E35-C38))*(E35-C39)))+SQRT((((E36*(E36-C35))*(E36-C39))*(E36-C36)))</f>
        <v>6.391364705680596</v>
      </c>
    </row>
    <row r="36" spans="1:7" ht="15" customHeight="1" thickBot="1" x14ac:dyDescent="0.25">
      <c r="A36" s="2"/>
      <c r="B36" s="50" t="s">
        <v>3</v>
      </c>
      <c r="C36" s="68">
        <v>3.9</v>
      </c>
      <c r="D36" s="59"/>
      <c r="E36" s="56">
        <f>SUM(((C35+C39)+C36))/2</f>
        <v>5.45</v>
      </c>
      <c r="F36" s="124"/>
      <c r="G36" s="126"/>
    </row>
    <row r="37" spans="1:7" ht="15" customHeight="1" thickBot="1" x14ac:dyDescent="0.25">
      <c r="A37" s="2"/>
      <c r="B37" s="50" t="s">
        <v>51</v>
      </c>
      <c r="C37" s="68">
        <v>2.97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1.02</v>
      </c>
      <c r="D38" s="9"/>
      <c r="E38" s="7">
        <f>SUM(((C39+C35)+C36))/2</f>
        <v>5.45</v>
      </c>
      <c r="F38" s="147" t="s">
        <v>40</v>
      </c>
      <c r="G38" s="95"/>
    </row>
    <row r="39" spans="1:7" ht="15" customHeight="1" thickBot="1" x14ac:dyDescent="0.3">
      <c r="A39" s="2"/>
      <c r="B39" s="50" t="s">
        <v>52</v>
      </c>
      <c r="C39" s="68">
        <v>4.3499999999999996</v>
      </c>
      <c r="D39" s="9"/>
      <c r="E39" s="9"/>
      <c r="F39" s="148">
        <f>SUM((F35+G35))/2</f>
        <v>6.3936205887711779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6.2750000000000004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5.4</v>
      </c>
      <c r="D42" s="67"/>
      <c r="E42" s="22">
        <f>SUM(((D42+D43)+D44))/2</f>
        <v>0</v>
      </c>
      <c r="F42" s="130">
        <f>SQRT((((E41*(E41-C42))*(E41-C43))*(E41-C44)))</f>
        <v>6.1815304221022007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3</v>
      </c>
      <c r="D43" s="67"/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4.1500000000000004</v>
      </c>
      <c r="D44" s="67"/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64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 t="s">
        <v>65</v>
      </c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2024-02-05T14:25:59Z</dcterms:modified>
</cp:coreProperties>
</file>