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8_{3A8B918B-96FB-4A71-B71E-B4F3C0EEA7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<sst xmlns="http://schemas.openxmlformats.org/spreadsheetml/2006/main" count="76" uniqueCount="66">
  <si>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</si>
  <si>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</si>
  <si>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</si>
  <si>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</si>
  <si>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</si>
  <si>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</si>
  <si>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</si>
  <si>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</si>
  <si>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</si>
  <si>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</si>
  <si>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</si>
  <si>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</si>
  <si>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</si>
  <si>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</si>
  <si>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</si>
  <si>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</si>
  <si>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</si>
  <si>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</si>
  <si>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</si>
  <si>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</si>
  <si>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</si>
  <si>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</si>
  <si>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</si>
  <si>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</si>
  <si>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</si>
  <si>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</si>
  <si>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</si>
  <si>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</si>
  <si>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</si>
  <si>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</si>
  <si>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</si>
  <si>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</si>
  <si>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</si>
  <si>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</si>
  <si>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</si>
  <si>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</si>
  <si>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</si>
  <si>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</si>
  <si>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</si>
  <si>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</si>
  <si>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</si>
  <si>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</si>
  <si>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</si>
  <si>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</si>
  <si>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</si>
  <si>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</si>
  <si>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</si>
  <si>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</si>
  <si>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</si>
  <si>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</si>
  <si>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</si>
  <si>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</si>
  <si>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</si>
  <si>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</si>
  <si>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</si>
  <si>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</si>
  <si>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</si>
  <si>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</si>
  <si>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</si>
  <si>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</si>
  <si>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SANDRA</t>
  </si>
  <si>
    <t>NICOLO' ZEN</t>
  </si>
  <si>
    <t>Carlo Sovilla</t>
  </si>
  <si>
    <t>Larice e rovere, fasciame in ponseanto marino di mogano</t>
  </si>
  <si>
    <t>misure scafo 2015 ; Enzo Gnone , Sergio Zulian</t>
  </si>
  <si>
    <t>misure vele 2018 ; Carlo Sovilla, Enrico Tosi, Renato Giri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</si>
</sst>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26" sqref="F2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33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43386</v>
      </c>
      <c r="D2" s="100"/>
      <c r="E2" s="101"/>
      <c r="F2" s="42" t="s">
        <v>50</v>
      </c>
      <c r="G2" s="61">
        <v>341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 t="s">
        <v>63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464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6.66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1.86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5.56</v>
      </c>
      <c r="D17" s="9"/>
      <c r="E17" s="9"/>
      <c r="F17" s="110">
        <f>SUM((C16*C18))*C20</f>
        <v>20.294999999999998</v>
      </c>
      <c r="G17" s="112">
        <f>SUM((F31/3))</f>
        <v>5.985340358460931</v>
      </c>
    </row>
    <row r="18" spans="1:7" ht="15" customHeight="1" thickBot="1" x14ac:dyDescent="0.25">
      <c r="A18" s="2"/>
      <c r="B18" s="47" t="s">
        <v>25</v>
      </c>
      <c r="C18" s="64">
        <v>1.23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0.56000000000000005</v>
      </c>
      <c r="D21" s="9"/>
      <c r="E21" s="9"/>
      <c r="F21" s="115">
        <f>SUM(((F17*3)/100))+F17</f>
        <v>20.903849999999998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20.091200000000001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8.82</v>
      </c>
      <c r="E25" s="56">
        <f>SUM(((C26+C28)+C29))/2</f>
        <v>8.82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5.86</v>
      </c>
      <c r="D26" s="57">
        <f>(C27+C29+C30)/2</f>
        <v>5.544999999999999</v>
      </c>
      <c r="E26" s="56">
        <f>SUM(((C27+C30)+C29))/2</f>
        <v>5.5449999999999999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4.47</v>
      </c>
      <c r="D27" s="57">
        <f>(C26+C30+C31)/2</f>
        <v>7.4</v>
      </c>
      <c r="E27" s="58">
        <f>SUM(((C31+C26)+C30))/2</f>
        <v>7.3999999999999995</v>
      </c>
      <c r="F27" s="133">
        <f>SQRT((((E25*(E25-C26))*(E25-C28))*(E25-C29)))+SQRT((((E26*(E26-C27))*(E26-C30))*(E26-C29)))</f>
        <v>17.903795753562136</v>
      </c>
      <c r="G27" s="137">
        <f>SQRT((((E27*(E27-C26))*(E27-C30))*(E27-C31)))+SQRT((((E28*(E28-C27))*(E28-C31))*(E28-C28)))</f>
        <v>18.008246397203447</v>
      </c>
    </row>
    <row r="28" spans="1:7" ht="15" customHeight="1" thickBot="1" x14ac:dyDescent="0.25">
      <c r="A28" s="2"/>
      <c r="B28" s="50" t="s">
        <v>3</v>
      </c>
      <c r="C28" s="67">
        <v>6.85</v>
      </c>
      <c r="D28" s="57">
        <f>(C27+C28+C31)/2</f>
        <v>9.2850000000000001</v>
      </c>
      <c r="E28" s="58">
        <f>SUM(((C28+C27)+C31))/2</f>
        <v>9.2850000000000001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4.93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1.69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7.25</v>
      </c>
      <c r="D31" s="60"/>
      <c r="E31" s="59"/>
      <c r="F31" s="141">
        <f>SUM((F27+G27))/2</f>
        <v>17.956021075382793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5.415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4.7300000000000004</v>
      </c>
      <c r="D42" s="67"/>
      <c r="E42" s="22">
        <f>SUM(((D42+D43)+D44))/2</f>
        <v>0</v>
      </c>
      <c r="F42" s="127">
        <f>SQRT((((E41*(E41-C42))*(E41-C43))*(E41-C44)))</f>
        <v>4.4753428943350233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2.61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3.49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64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65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kvfMbQeyREhkyryG+vxRUV3G3CNdh+XJXA/I1LuNw0nEEqHXlRmch77nSnm1zEuvk3SK5GEO4c1bUex0wELb/Q==" saltValue="G1gOOO75dALziYXKs9kxf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2024-02-05T13:52:09Z</dcterms:modified>
</cp:coreProperties>
</file>