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bevilacqua\Desktop\AVT\SCHEDE BARCHE\SCHEDE BARCA DA METTERE SUL SITO\"/>
    </mc:Choice>
  </mc:AlternateContent>
  <xr:revisionPtr revIDLastSave="0" documentId="8_{D2F8CD14-4F90-484E-B8A0-611FCEC3308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F35" i="1" l="1"/>
  <c r="G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<sst xmlns="http://schemas.openxmlformats.org/spreadsheetml/2006/main" count="76" uniqueCount="66">
  <si>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</si>
  <si>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</si>
  <si>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</si>
  <si>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</si>
  <si>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</si>
  <si>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</si>
  <si>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</si>
  <si>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</si>
  <si>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</si>
  <si>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</si>
  <si>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</si>
  <si>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</si>
  <si>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</si>
  <si>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</si>
  <si>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</si>
  <si>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</si>
  <si>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</si>
  <si>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</si>
  <si>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</si>
  <si>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</si>
  <si>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</si>
  <si>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</si>
  <si>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</si>
  <si>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</si>
  <si>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</si>
  <si>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</si>
  <si>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</si>
  <si>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</si>
  <si>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</si>
  <si>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</si>
  <si>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</si>
  <si>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</si>
  <si>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</si>
  <si>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</si>
  <si>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</si>
  <si>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</si>
  <si>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</si>
  <si>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</si>
  <si>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</si>
  <si>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</si>
  <si>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</si>
  <si>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</si>
  <si>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</si>
  <si>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</si>
  <si>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</si>
  <si>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</si>
  <si>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</si>
  <si>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</si>
  <si>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</si>
  <si>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</si>
  <si>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</si>
  <si>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</si>
  <si>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</si>
  <si>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</si>
  <si>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</si>
  <si>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</si>
  <si>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</si>
  <si>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</si>
  <si>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</si>
  <si>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</si>
  <si>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2021</t>
  </si>
  <si>
    <t>LUZ</t>
  </si>
  <si>
    <t>autocostruzione Paolo Rusca</t>
  </si>
  <si>
    <t>PAOLO LUCCHETTA</t>
  </si>
  <si>
    <t>fondo e finachi in compensato marino, coperta in larice</t>
  </si>
  <si>
    <t>PAOLO RUSCA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</si>
</sst>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D29" sqref="D2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8" t="s">
        <v>49</v>
      </c>
      <c r="C1" s="99"/>
      <c r="D1" s="99"/>
      <c r="E1" s="99"/>
      <c r="F1" s="100"/>
      <c r="G1" s="101"/>
    </row>
    <row r="2" spans="1:7" ht="18" customHeight="1" thickBot="1" x14ac:dyDescent="0.25">
      <c r="A2" s="2"/>
      <c r="B2" s="41" t="s">
        <v>13</v>
      </c>
      <c r="C2" s="102">
        <v>41010</v>
      </c>
      <c r="D2" s="103"/>
      <c r="E2" s="104"/>
      <c r="F2" s="42" t="s">
        <v>50</v>
      </c>
      <c r="G2" s="61">
        <v>331</v>
      </c>
    </row>
    <row r="3" spans="1:7" ht="18" customHeight="1" thickBot="1" x14ac:dyDescent="0.25">
      <c r="A3" s="2"/>
      <c r="B3" s="15" t="s">
        <v>22</v>
      </c>
      <c r="C3" s="105" t="s">
        <v>55</v>
      </c>
      <c r="D3" s="106"/>
      <c r="E3" s="106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7" t="s">
        <v>61</v>
      </c>
      <c r="D4" s="108"/>
      <c r="E4" s="108"/>
      <c r="F4" s="108"/>
      <c r="G4" s="109"/>
    </row>
    <row r="5" spans="1:7" ht="18" customHeight="1" thickBot="1" x14ac:dyDescent="0.25">
      <c r="A5" s="2"/>
      <c r="B5" s="43" t="s">
        <v>28</v>
      </c>
      <c r="C5" s="110" t="s">
        <v>62</v>
      </c>
      <c r="D5" s="111"/>
      <c r="E5" s="111"/>
      <c r="F5" s="111"/>
      <c r="G5" s="112"/>
    </row>
    <row r="6" spans="1:7" ht="18" customHeight="1" thickBot="1" x14ac:dyDescent="0.25">
      <c r="A6" s="2"/>
      <c r="B6" s="43" t="s">
        <v>29</v>
      </c>
      <c r="C6" s="120" t="s">
        <v>63</v>
      </c>
      <c r="D6" s="121"/>
      <c r="E6" s="121"/>
      <c r="F6" s="121"/>
      <c r="G6" s="122"/>
    </row>
    <row r="7" spans="1:7" ht="18" customHeight="1" thickBot="1" x14ac:dyDescent="0.25">
      <c r="A7" s="2"/>
      <c r="B7" s="45" t="s">
        <v>54</v>
      </c>
      <c r="C7" s="127" t="s">
        <v>64</v>
      </c>
      <c r="D7" s="128"/>
      <c r="E7" s="128"/>
      <c r="F7" s="128"/>
      <c r="G7" s="129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500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6.78</v>
      </c>
      <c r="D14" s="9"/>
      <c r="E14" s="9"/>
      <c r="F14" s="123" t="s">
        <v>35</v>
      </c>
      <c r="G14" s="125" t="s">
        <v>12</v>
      </c>
    </row>
    <row r="15" spans="1:7" ht="15" customHeight="1" thickBot="1" x14ac:dyDescent="0.25">
      <c r="A15" s="2"/>
      <c r="B15" s="47" t="s">
        <v>23</v>
      </c>
      <c r="C15" s="65">
        <v>1.8</v>
      </c>
      <c r="D15" s="9"/>
      <c r="F15" s="124"/>
      <c r="G15" s="126"/>
    </row>
    <row r="16" spans="1:7" ht="39" thickBot="1" x14ac:dyDescent="0.25">
      <c r="A16" s="2"/>
      <c r="B16" s="48" t="s">
        <v>42</v>
      </c>
      <c r="C16" s="66">
        <v>5.55</v>
      </c>
      <c r="D16" s="9"/>
      <c r="F16" s="124"/>
      <c r="G16" s="126"/>
    </row>
    <row r="17" spans="1:7" ht="26.25" thickBot="1" x14ac:dyDescent="0.25">
      <c r="A17" s="2"/>
      <c r="B17" s="49" t="s">
        <v>20</v>
      </c>
      <c r="C17" s="65">
        <v>5.62</v>
      </c>
      <c r="D17" s="9"/>
      <c r="E17" s="9"/>
      <c r="F17" s="113">
        <f>SUM((C16*C18))*C20</f>
        <v>22.477500000000003</v>
      </c>
      <c r="G17" s="115">
        <f>SUM((F31/3))</f>
        <v>6.8219731716329939</v>
      </c>
    </row>
    <row r="18" spans="1:7" ht="15" customHeight="1" thickBot="1" x14ac:dyDescent="0.25">
      <c r="A18" s="2"/>
      <c r="B18" s="47" t="s">
        <v>25</v>
      </c>
      <c r="C18" s="64">
        <v>1.35</v>
      </c>
      <c r="D18" s="9"/>
      <c r="F18" s="114"/>
      <c r="G18" s="116"/>
    </row>
    <row r="19" spans="1:7" ht="15" customHeight="1" thickBot="1" x14ac:dyDescent="0.25">
      <c r="A19" s="2"/>
      <c r="B19" s="50" t="s">
        <v>11</v>
      </c>
      <c r="C19" s="65">
        <v>3.5</v>
      </c>
      <c r="D19" s="9"/>
      <c r="F19" s="114"/>
      <c r="G19" s="117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4" t="s">
        <v>45</v>
      </c>
      <c r="G20" s="95"/>
    </row>
    <row r="21" spans="1:7" ht="15" customHeight="1" thickBot="1" x14ac:dyDescent="0.25">
      <c r="A21" s="2"/>
      <c r="B21" s="50" t="s">
        <v>37</v>
      </c>
      <c r="C21" s="65">
        <v>0.48</v>
      </c>
      <c r="D21" s="9"/>
      <c r="E21" s="9"/>
      <c r="F21" s="118">
        <f>SUM(((F17*3)/100))+F17</f>
        <v>23.151825000000002</v>
      </c>
      <c r="G21" s="119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4" t="s">
        <v>44</v>
      </c>
      <c r="G22" s="95"/>
    </row>
    <row r="23" spans="1:7" ht="15" customHeight="1" x14ac:dyDescent="0.2">
      <c r="A23" s="2"/>
      <c r="B23" s="23"/>
      <c r="F23" s="96">
        <f>C11*C22</f>
        <v>21.65</v>
      </c>
      <c r="G23" s="97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9.2449999999999992</v>
      </c>
      <c r="E25" s="56">
        <f>SUM(((C26+C28)+C29))/2</f>
        <v>9.2449999999999992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5.75</v>
      </c>
      <c r="D26" s="57">
        <f>(C27+C29+C30)/2</f>
        <v>6.2649999999999997</v>
      </c>
      <c r="E26" s="56">
        <f>SUM(((C27+C30)+C29))/2</f>
        <v>6.2649999999999997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4.8499999999999996</v>
      </c>
      <c r="D27" s="57">
        <f>(C26+C30+C31)/2</f>
        <v>7.54</v>
      </c>
      <c r="E27" s="58">
        <f>SUM(((C31+C26)+C30))/2</f>
        <v>7.54</v>
      </c>
      <c r="F27" s="136">
        <f>SQRT((((E25*(E25-C26))*(E25-C28))*(E25-C29)))+SQRT((((E26*(E26-C27))*(E26-C30))*(E26-C29)))</f>
        <v>20.56773784530305</v>
      </c>
      <c r="G27" s="140">
        <f>SQRT((((E27*(E27-C26))*(E27-C30))*(E27-C31)))+SQRT((((E28*(E28-C27))*(E28-C31))*(E28-C28)))</f>
        <v>20.364101184494913</v>
      </c>
    </row>
    <row r="28" spans="1:7" ht="15" customHeight="1" thickBot="1" x14ac:dyDescent="0.25">
      <c r="A28" s="2"/>
      <c r="B28" s="50" t="s">
        <v>3</v>
      </c>
      <c r="C28" s="67">
        <v>7.06</v>
      </c>
      <c r="D28" s="57">
        <f>(C27+C28+C31)/2</f>
        <v>9.620000000000001</v>
      </c>
      <c r="E28" s="58">
        <f>SUM(((C28+C27)+C31))/2</f>
        <v>9.620000000000001</v>
      </c>
      <c r="F28" s="124"/>
      <c r="G28" s="126"/>
    </row>
    <row r="29" spans="1:7" ht="15" customHeight="1" thickBot="1" x14ac:dyDescent="0.25">
      <c r="A29" s="2"/>
      <c r="B29" s="50" t="s">
        <v>52</v>
      </c>
      <c r="C29" s="67">
        <v>5.68</v>
      </c>
      <c r="D29" s="59"/>
      <c r="E29" s="58"/>
      <c r="F29" s="124"/>
      <c r="G29" s="141"/>
    </row>
    <row r="30" spans="1:7" ht="15" customHeight="1" thickBot="1" x14ac:dyDescent="0.25">
      <c r="A30" s="2"/>
      <c r="B30" s="50" t="s">
        <v>27</v>
      </c>
      <c r="C30" s="67">
        <v>2</v>
      </c>
      <c r="D30" s="59"/>
      <c r="E30" s="59"/>
      <c r="F30" s="142" t="s">
        <v>30</v>
      </c>
      <c r="G30" s="143"/>
    </row>
    <row r="31" spans="1:7" ht="15" customHeight="1" thickBot="1" x14ac:dyDescent="0.3">
      <c r="A31" s="2"/>
      <c r="B31" s="50" t="s">
        <v>53</v>
      </c>
      <c r="C31" s="67">
        <v>7.33</v>
      </c>
      <c r="D31" s="60"/>
      <c r="E31" s="59"/>
      <c r="F31" s="144">
        <f>SUM((F27+G27))/2</f>
        <v>20.465919514898982</v>
      </c>
      <c r="G31" s="143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45">
        <f>SQRT((((E33*(E33-C34))*(E33-C36))*(E33-C37)))+SQRT((((E34*(E34-C35))*(E34-C38))*(E34-C37)))</f>
        <v>0</v>
      </c>
      <c r="G35" s="146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24"/>
      <c r="G36" s="126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24"/>
      <c r="G37" s="141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7" t="s">
        <v>40</v>
      </c>
      <c r="G38" s="95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8">
        <f>SUM((F35+G35))/2</f>
        <v>0</v>
      </c>
      <c r="G39" s="143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9">
        <v>0</v>
      </c>
      <c r="E42" s="22">
        <f>SUM(((D42+D43)+D44))/2</f>
        <v>0</v>
      </c>
      <c r="F42" s="130">
        <f>SQRT((((E41*(E41-C42))*(E41-C43))*(E41-C44)))</f>
        <v>0</v>
      </c>
      <c r="G42" s="13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9">
        <v>0</v>
      </c>
      <c r="E43" s="9"/>
      <c r="F43" s="131"/>
      <c r="G43" s="134"/>
    </row>
    <row r="44" spans="1:7" ht="15" customHeight="1" thickBot="1" x14ac:dyDescent="0.25">
      <c r="A44" s="2"/>
      <c r="B44" s="50" t="s">
        <v>4</v>
      </c>
      <c r="C44" s="69">
        <v>0</v>
      </c>
      <c r="D44" s="69">
        <v>0</v>
      </c>
      <c r="E44" s="9"/>
      <c r="F44" s="132"/>
      <c r="G44" s="13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GIALLA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7" t="s">
        <v>38</v>
      </c>
      <c r="F49" s="138"/>
      <c r="G49" s="139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 t="s">
        <v>65</v>
      </c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91"/>
      <c r="F55" s="92"/>
      <c r="G55" s="93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Vc9dFLI3kjgYj/sEuf10Z6RiNB0ddAeLSL+UyEF+Ckg/E7GHZxw8vZzJ5bnYV0ZccpbHjv/Obfdt06I31dphvQ==" saltValue="8zZOdP/c4fYgzRwDBwl16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2022-03-23T10:09:35Z</cp:lastPrinted>
  <dcterms:created xsi:type="dcterms:W3CDTF">2012-02-29T09:32:38Z</dcterms:created>
  <dcterms:modified xsi:type="dcterms:W3CDTF">2024-02-02T17:18:17Z</dcterms:modified>
</cp:coreProperties>
</file>