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13_ncr:1_{D3328D96-F14E-440A-9555-2498199ECAA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<sst xmlns="http://schemas.openxmlformats.org/spreadsheetml/2006/main" count="77" uniqueCount="67">
  <si>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</si>
  <si>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</si>
  <si>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</si>
  <si>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</si>
  <si>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</si>
  <si>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</si>
  <si>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</si>
  <si>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</si>
  <si>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</si>
  <si>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</si>
  <si>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</si>
  <si>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</si>
  <si>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</si>
  <si>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</si>
  <si>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</si>
  <si>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</si>
  <si>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</si>
  <si>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</si>
  <si>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</si>
  <si>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</si>
  <si>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</si>
  <si>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</si>
  <si>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</si>
  <si>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</si>
  <si>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</si>
  <si>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</si>
  <si>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</si>
  <si>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</si>
  <si>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</si>
  <si>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</si>
  <si>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</si>
  <si>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</si>
  <si>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</si>
  <si>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</si>
  <si>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</si>
  <si>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</si>
  <si>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</si>
  <si>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</si>
  <si>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</si>
  <si>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</si>
  <si>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</si>
  <si>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</si>
  <si>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</si>
  <si>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</si>
  <si>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</si>
  <si>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</si>
  <si>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</si>
  <si>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</si>
  <si>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</si>
  <si>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</si>
  <si>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</si>
  <si>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</si>
  <si>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</si>
  <si>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</si>
  <si>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</si>
  <si>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</si>
  <si>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</si>
  <si>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</si>
  <si>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</si>
  <si>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</si>
  <si>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MINOKUROMASANETE</t>
  </si>
  <si>
    <t>SCHIAVON (San Piero in Volta)</t>
  </si>
  <si>
    <t xml:space="preserve">GIULIO LORIS </t>
  </si>
  <si>
    <t>GIULIO LORIS</t>
  </si>
  <si>
    <t>SCAFO E COPERTA IN TAVOLA, RESINATA ESCLUSIVAMENTE LA PORZIONE DEL GINOCCHIO.</t>
  </si>
  <si>
    <t xml:space="preserve">SCHEDA AGGIORNATA IL 02/01/2024 </t>
  </si>
  <si>
    <t>1962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</si>
</sst>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B1" zoomScale="70" zoomScaleNormal="70" workbookViewId="0">
      <selection activeCell="C4" sqref="C4:G4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35">
      <c r="A2" s="2"/>
      <c r="B2" s="41" t="s">
        <v>13</v>
      </c>
      <c r="C2" s="96">
        <v>45293</v>
      </c>
      <c r="D2" s="97"/>
      <c r="E2" s="98"/>
      <c r="F2" s="42" t="s">
        <v>50</v>
      </c>
      <c r="G2" s="61">
        <v>246</v>
      </c>
    </row>
    <row r="3" spans="1:7" ht="18" customHeight="1" thickBot="1" x14ac:dyDescent="0.35">
      <c r="A3" s="2"/>
      <c r="B3" s="15" t="s">
        <v>22</v>
      </c>
      <c r="C3" s="99" t="s">
        <v>55</v>
      </c>
      <c r="D3" s="100"/>
      <c r="E3" s="100"/>
      <c r="F3" s="44" t="s">
        <v>51</v>
      </c>
      <c r="G3" s="62" t="s">
        <v>66</v>
      </c>
    </row>
    <row r="4" spans="1:7" ht="18" customHeight="1" thickBot="1" x14ac:dyDescent="0.3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35">
      <c r="A5" s="2"/>
      <c r="B5" s="43" t="s">
        <v>28</v>
      </c>
      <c r="C5" s="104" t="s">
        <v>61</v>
      </c>
      <c r="D5" s="105"/>
      <c r="E5" s="105"/>
      <c r="F5" s="105"/>
      <c r="G5" s="106"/>
    </row>
    <row r="6" spans="1:7" ht="18" customHeight="1" thickBot="1" x14ac:dyDescent="0.35">
      <c r="A6" s="2"/>
      <c r="B6" s="43" t="s">
        <v>29</v>
      </c>
      <c r="C6" s="114" t="s">
        <v>62</v>
      </c>
      <c r="D6" s="115"/>
      <c r="E6" s="115"/>
      <c r="F6" s="115"/>
      <c r="G6" s="116"/>
    </row>
    <row r="7" spans="1:7" ht="35.4" customHeight="1" thickBot="1" x14ac:dyDescent="0.3">
      <c r="A7" s="2"/>
      <c r="B7" s="45" t="s">
        <v>54</v>
      </c>
      <c r="C7" s="121" t="s">
        <v>64</v>
      </c>
      <c r="D7" s="122"/>
      <c r="E7" s="122"/>
      <c r="F7" s="122"/>
      <c r="G7" s="123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394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6.1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3">
      <c r="A15" s="2"/>
      <c r="B15" s="47" t="s">
        <v>23</v>
      </c>
      <c r="C15" s="65">
        <v>1.61</v>
      </c>
      <c r="D15" s="9"/>
      <c r="F15" s="118"/>
      <c r="G15" s="120"/>
    </row>
    <row r="16" spans="1:7" ht="39" thickBot="1" x14ac:dyDescent="0.3">
      <c r="A16" s="2"/>
      <c r="B16" s="48" t="s">
        <v>42</v>
      </c>
      <c r="C16" s="66">
        <v>4.84</v>
      </c>
      <c r="D16" s="9"/>
      <c r="F16" s="118"/>
      <c r="G16" s="120"/>
    </row>
    <row r="17" spans="1:7" ht="26.4" thickBot="1" x14ac:dyDescent="0.3">
      <c r="A17" s="2"/>
      <c r="B17" s="49" t="s">
        <v>20</v>
      </c>
      <c r="C17" s="65">
        <v>4.92</v>
      </c>
      <c r="D17" s="9"/>
      <c r="E17" s="9"/>
      <c r="F17" s="107">
        <f>SUM((C16*C18))*C20</f>
        <v>15.826799999999999</v>
      </c>
      <c r="G17" s="109">
        <f>SUM((F31/3))</f>
        <v>5.0141036972155213</v>
      </c>
    </row>
    <row r="18" spans="1:7" ht="15" customHeight="1" thickBot="1" x14ac:dyDescent="0.3">
      <c r="A18" s="2"/>
      <c r="B18" s="47" t="s">
        <v>25</v>
      </c>
      <c r="C18" s="64">
        <v>1.0900000000000001</v>
      </c>
      <c r="D18" s="9"/>
      <c r="F18" s="108"/>
      <c r="G18" s="110"/>
    </row>
    <row r="19" spans="1:7" ht="15" customHeight="1" thickBot="1" x14ac:dyDescent="0.3">
      <c r="A19" s="2"/>
      <c r="B19" s="50" t="s">
        <v>11</v>
      </c>
      <c r="C19" s="65">
        <v>3.34</v>
      </c>
      <c r="D19" s="9"/>
      <c r="F19" s="108"/>
      <c r="G19" s="111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3">
      <c r="A21" s="2"/>
      <c r="B21" s="50" t="s">
        <v>37</v>
      </c>
      <c r="C21" s="65">
        <v>0.44</v>
      </c>
      <c r="D21" s="9"/>
      <c r="E21" s="9"/>
      <c r="F21" s="112">
        <f>SUM(((F17*3)/100))+F17</f>
        <v>16.301603999999998</v>
      </c>
      <c r="G21" s="113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5">
      <c r="A23" s="2"/>
      <c r="B23" s="23"/>
      <c r="F23" s="90">
        <f>C11*C22</f>
        <v>17.060199999999998</v>
      </c>
      <c r="G23" s="91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8.2349999999999994</v>
      </c>
      <c r="E25" s="56">
        <f>SUM(((C26+C28)+C29))/2</f>
        <v>8.2349999999999994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5.6</v>
      </c>
      <c r="D26" s="57">
        <f>(C27+C29+C30)/2</f>
        <v>4.9649999999999999</v>
      </c>
      <c r="E26" s="56">
        <f>SUM(((C27+C30)+C29))/2</f>
        <v>4.9649999999999999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4.07</v>
      </c>
      <c r="D27" s="57">
        <f>(C26+C30+C31)/2</f>
        <v>6.9749999999999996</v>
      </c>
      <c r="E27" s="58">
        <f>SUM(((C31+C26)+C30))/2</f>
        <v>6.9749999999999996</v>
      </c>
      <c r="F27" s="130">
        <f>SQRT((((E25*(E25-C26))*(E25-C28))*(E25-C29)))+SQRT((((E26*(E26-C27))*(E26-C30))*(E26-C29)))</f>
        <v>15.08575526853244</v>
      </c>
      <c r="G27" s="134">
        <f>SQRT((((E27*(E27-C26))*(E27-C30))*(E27-C31)))+SQRT((((E28*(E28-C27))*(E28-C31))*(E28-C28)))</f>
        <v>14.998866914760686</v>
      </c>
    </row>
    <row r="28" spans="1:7" ht="15" customHeight="1" thickBot="1" x14ac:dyDescent="0.3">
      <c r="A28" s="2"/>
      <c r="B28" s="50" t="s">
        <v>3</v>
      </c>
      <c r="C28" s="67">
        <v>6.47</v>
      </c>
      <c r="D28" s="57">
        <f>(C27+C28+C31)/2</f>
        <v>8.7149999999999999</v>
      </c>
      <c r="E28" s="58">
        <f>SUM(((C28+C27)+C31))/2</f>
        <v>8.7149999999999999</v>
      </c>
      <c r="F28" s="118"/>
      <c r="G28" s="120"/>
    </row>
    <row r="29" spans="1:7" ht="15" customHeight="1" thickBot="1" x14ac:dyDescent="0.3">
      <c r="A29" s="2"/>
      <c r="B29" s="50" t="s">
        <v>52</v>
      </c>
      <c r="C29" s="67">
        <v>4.4000000000000004</v>
      </c>
      <c r="D29" s="59"/>
      <c r="E29" s="58"/>
      <c r="F29" s="118"/>
      <c r="G29" s="135"/>
    </row>
    <row r="30" spans="1:7" ht="15" customHeight="1" thickBot="1" x14ac:dyDescent="0.3">
      <c r="A30" s="2"/>
      <c r="B30" s="50" t="s">
        <v>27</v>
      </c>
      <c r="C30" s="67">
        <v>1.46</v>
      </c>
      <c r="D30" s="59"/>
      <c r="E30" s="59"/>
      <c r="F30" s="136" t="s">
        <v>30</v>
      </c>
      <c r="G30" s="137"/>
    </row>
    <row r="31" spans="1:7" ht="15" customHeight="1" thickBot="1" x14ac:dyDescent="0.35">
      <c r="A31" s="2"/>
      <c r="B31" s="50" t="s">
        <v>53</v>
      </c>
      <c r="C31" s="67">
        <v>6.89</v>
      </c>
      <c r="D31" s="60"/>
      <c r="E31" s="59"/>
      <c r="F31" s="138">
        <f>SUM((F27+G27))/2</f>
        <v>15.042311091646564</v>
      </c>
      <c r="G31" s="137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4.6899999999999995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4.04</v>
      </c>
      <c r="D42" s="67"/>
      <c r="E42" s="22">
        <f>SUM(((D42+D43)+D44))/2</f>
        <v>0</v>
      </c>
      <c r="F42" s="124">
        <f>SQRT((((E41*(E41-C42))*(E41-C43))*(E41-C44)))</f>
        <v>3.378399621122401</v>
      </c>
      <c r="G42" s="127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2.09</v>
      </c>
      <c r="D43" s="67"/>
      <c r="E43" s="9"/>
      <c r="F43" s="125"/>
      <c r="G43" s="128"/>
    </row>
    <row r="44" spans="1:7" ht="15" customHeight="1" thickBot="1" x14ac:dyDescent="0.3">
      <c r="A44" s="2"/>
      <c r="B44" s="50" t="s">
        <v>4</v>
      </c>
      <c r="C44" s="69">
        <v>3.25</v>
      </c>
      <c r="D44" s="67"/>
      <c r="E44" s="9"/>
      <c r="F44" s="126"/>
      <c r="G44" s="129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3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5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3">
      <c r="A52" s="2"/>
      <c r="B52" s="17" t="s">
        <v>16</v>
      </c>
      <c r="C52" s="36">
        <v>3.25</v>
      </c>
      <c r="D52" s="10"/>
      <c r="E52" s="82" t="s">
        <v>63</v>
      </c>
      <c r="F52" s="83"/>
      <c r="G52" s="84"/>
    </row>
    <row r="53" spans="1:7" ht="15" customHeight="1" x14ac:dyDescent="0.25">
      <c r="A53" s="9"/>
      <c r="B53" s="19"/>
      <c r="C53" s="20"/>
      <c r="D53" s="10"/>
      <c r="E53" s="79" t="s">
        <v>65</v>
      </c>
      <c r="F53" s="80"/>
      <c r="G53" s="81"/>
    </row>
    <row r="54" spans="1:7" ht="16.2" x14ac:dyDescent="0.3">
      <c r="B54" s="3" t="s">
        <v>48</v>
      </c>
      <c r="C54" s="12"/>
      <c r="E54" s="85"/>
      <c r="F54" s="86"/>
      <c r="G54" s="87"/>
    </row>
    <row r="55" spans="1:7" ht="15" customHeight="1" x14ac:dyDescent="0.25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WAWVhuQpyUmFsOousN9Yt8NFUc4SPxEvIFYKPBRD5hNPc6LgQ2v1WPaFL4BZIZX+JMi11ifzB1j2k5Pa2O0TIw==" saltValue="iFGRfyWWkAEfUkLJZX7P0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2024-01-02T16:06:57Z</dcterms:modified>
</cp:coreProperties>
</file>