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D27A205E-E262-40AC-9A91-829D475606C0}" xr6:coauthVersionLast="47" xr6:coauthVersionMax="47" xr10:uidLastSave="{00000000-0000-0000-0000-000000000000}"/>
  <bookViews>
    <workbookView xWindow="0" yWindow="75" windowWidth="13770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E27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<sst xmlns="http://schemas.openxmlformats.org/spreadsheetml/2006/main" count="74" uniqueCount="64">
  <si>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</si>
  <si>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</si>
  <si>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</si>
  <si>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</si>
  <si>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</si>
  <si>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</si>
  <si>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</si>
  <si>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</si>
  <si>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</si>
  <si>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</si>
  <si>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</si>
  <si>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</si>
  <si>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</si>
  <si>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</si>
  <si>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</si>
  <si>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</si>
  <si>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</si>
  <si>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</si>
  <si>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</si>
  <si>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</si>
  <si>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</si>
  <si>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</si>
  <si>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</si>
  <si>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</si>
  <si>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</si>
  <si>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</si>
  <si>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</si>
  <si>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</si>
  <si>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</si>
  <si>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</si>
  <si>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</si>
  <si>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</si>
  <si>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</si>
  <si>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</si>
  <si>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</si>
  <si>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</si>
  <si>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</si>
  <si>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</si>
  <si>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</si>
  <si>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</si>
  <si>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</si>
  <si>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</si>
  <si>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</si>
  <si>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</si>
  <si>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</si>
  <si>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</si>
  <si>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</si>
  <si>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</si>
  <si>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</si>
  <si>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</si>
  <si>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</si>
  <si>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</si>
  <si>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</si>
  <si>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</si>
  <si>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</si>
  <si>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</si>
  <si>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</si>
  <si>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</si>
  <si>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</si>
  <si>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</si>
  <si>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OSCAR (presumibilmente)</t>
  </si>
  <si>
    <t>TREBISONDA</t>
  </si>
  <si>
    <t>1990</t>
  </si>
  <si>
    <t>ANDREA PAGNIN (ex ALESSANDRO LORIS)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</si>
</sst>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8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0" fontId="17" fillId="0" borderId="0" xfId="0" applyNumberFormat="1" applyFont="1" applyFill="1" applyAlignment="1"/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0" xfId="0" applyNumberFormat="1" applyFont="1" applyFill="1" applyBorder="1" applyAlignment="1">
      <alignment wrapText="1"/>
    </xf>
    <xf numFmtId="43" fontId="19" fillId="0" borderId="0" xfId="0" applyNumberFormat="1" applyFont="1">
      <alignment vertical="center"/>
    </xf>
    <xf numFmtId="43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6" zoomScale="70" zoomScaleNormal="70" workbookViewId="0">
      <selection activeCell="C45" sqref="C4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2" t="s">
        <v>13</v>
      </c>
      <c r="C2" s="99">
        <v>40642</v>
      </c>
      <c r="D2" s="100"/>
      <c r="E2" s="101"/>
      <c r="F2" s="43" t="s">
        <v>50</v>
      </c>
      <c r="G2" s="61">
        <v>196</v>
      </c>
    </row>
    <row r="3" spans="1:7" ht="18" customHeight="1" thickBot="1" x14ac:dyDescent="0.25">
      <c r="A3" s="2"/>
      <c r="B3" s="16" t="s">
        <v>22</v>
      </c>
      <c r="C3" s="102" t="s">
        <v>55</v>
      </c>
      <c r="D3" s="103"/>
      <c r="E3" s="103"/>
      <c r="F3" s="45" t="s">
        <v>51</v>
      </c>
      <c r="G3" s="62" t="s">
        <v>62</v>
      </c>
    </row>
    <row r="4" spans="1:7" ht="18" customHeight="1" thickBot="1" x14ac:dyDescent="0.25">
      <c r="A4" s="2"/>
      <c r="B4" s="44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4" t="s">
        <v>28</v>
      </c>
      <c r="C5" s="107" t="s">
        <v>60</v>
      </c>
      <c r="D5" s="108"/>
      <c r="E5" s="108"/>
      <c r="F5" s="108"/>
      <c r="G5" s="109"/>
    </row>
    <row r="6" spans="1:7" ht="18" customHeight="1" thickBot="1" x14ac:dyDescent="0.25">
      <c r="A6" s="2"/>
      <c r="B6" s="44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25">
      <c r="A7" s="2"/>
      <c r="B7" s="46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3">
        <v>595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4">
        <v>7.5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8" t="s">
        <v>23</v>
      </c>
      <c r="C15" s="65">
        <v>0</v>
      </c>
      <c r="D15" s="9"/>
      <c r="F15" s="121"/>
      <c r="G15" s="123"/>
    </row>
    <row r="16" spans="1:7" ht="39" thickBot="1" x14ac:dyDescent="0.25">
      <c r="A16" s="2"/>
      <c r="B16" s="49" t="s">
        <v>42</v>
      </c>
      <c r="C16" s="66">
        <v>5.91</v>
      </c>
      <c r="D16" s="9"/>
      <c r="F16" s="121"/>
      <c r="G16" s="123"/>
    </row>
    <row r="17" spans="1:7" ht="26.25" thickBot="1" x14ac:dyDescent="0.25">
      <c r="A17" s="2"/>
      <c r="B17" s="50" t="s">
        <v>20</v>
      </c>
      <c r="C17" s="65">
        <v>6.01</v>
      </c>
      <c r="D17" s="9"/>
      <c r="E17" s="9"/>
      <c r="F17" s="110">
        <f>SUM((C16*C18))*C20</f>
        <v>24.6447</v>
      </c>
      <c r="G17" s="112">
        <f>SUM((F31/3))</f>
        <v>7.8841777417249972</v>
      </c>
    </row>
    <row r="18" spans="1:7" ht="15" customHeight="1" thickBot="1" x14ac:dyDescent="0.25">
      <c r="A18" s="2"/>
      <c r="B18" s="48" t="s">
        <v>25</v>
      </c>
      <c r="C18" s="64">
        <v>1.39</v>
      </c>
      <c r="D18" s="9"/>
      <c r="F18" s="111"/>
      <c r="G18" s="113"/>
    </row>
    <row r="19" spans="1:7" ht="15" customHeight="1" thickBot="1" x14ac:dyDescent="0.25">
      <c r="A19" s="2"/>
      <c r="B19" s="51" t="s">
        <v>11</v>
      </c>
      <c r="C19" s="65">
        <v>2.93</v>
      </c>
      <c r="D19" s="9"/>
      <c r="F19" s="111"/>
      <c r="G19" s="114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1" t="s">
        <v>37</v>
      </c>
      <c r="C21" s="65">
        <v>0.78</v>
      </c>
      <c r="D21" s="9"/>
      <c r="E21" s="9"/>
      <c r="F21" s="115">
        <f>SUM(((F17*3)/100))+F17</f>
        <v>25.384041</v>
      </c>
      <c r="G21" s="116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4"/>
      <c r="F23" s="93">
        <f>C11*C22</f>
        <v>25.763500000000001</v>
      </c>
      <c r="G23" s="94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71"/>
      <c r="E25" s="56">
        <f>SUM(((C26+C28)+C29))/2</f>
        <v>10.030000000000001</v>
      </c>
      <c r="F25" s="9"/>
      <c r="G25" s="27"/>
    </row>
    <row r="26" spans="1:7" ht="15" customHeight="1" thickBot="1" x14ac:dyDescent="0.25">
      <c r="A26" s="2"/>
      <c r="B26" s="53" t="s">
        <v>32</v>
      </c>
      <c r="C26" s="67">
        <v>6.19</v>
      </c>
      <c r="D26" s="72"/>
      <c r="E26" s="57">
        <f>SUM(((C27+C30)+C29))/2</f>
        <v>6.665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7">
        <v>5.33</v>
      </c>
      <c r="D27" s="72"/>
      <c r="E27" s="58">
        <f>SUM(((C31+C26)+C30))/2</f>
        <v>7.9950000000000001</v>
      </c>
      <c r="F27" s="133">
        <f>SQRT((((E25*(E25-C26))*(E25-C28))*(E25-C29)))+SQRT((((E26*(E26-C27))*(E26-C30))*(E26-C29)))</f>
        <v>23.564146948597759</v>
      </c>
      <c r="G27" s="138">
        <f>SQRT((((E27*(E27-C26))*(E27-C30))*(E27-C31)))+SQRT((((E28*(E28-C27))*(E28-C31))*(E28-C28)))</f>
        <v>23.74091950175222</v>
      </c>
    </row>
    <row r="28" spans="1:7" ht="15" customHeight="1" thickBot="1" x14ac:dyDescent="0.25">
      <c r="A28" s="2"/>
      <c r="B28" s="51" t="s">
        <v>3</v>
      </c>
      <c r="C28" s="67">
        <v>7.87</v>
      </c>
      <c r="D28" s="72"/>
      <c r="E28" s="58">
        <f>SUM(((C28+C27)+C31))/2</f>
        <v>10.5</v>
      </c>
      <c r="F28" s="134"/>
      <c r="G28" s="139"/>
    </row>
    <row r="29" spans="1:7" ht="15" customHeight="1" thickBot="1" x14ac:dyDescent="0.25">
      <c r="A29" s="2"/>
      <c r="B29" s="51" t="s">
        <v>52</v>
      </c>
      <c r="C29" s="67">
        <v>6</v>
      </c>
      <c r="D29" s="70"/>
      <c r="E29" s="58"/>
      <c r="F29" s="134"/>
      <c r="G29" s="140"/>
    </row>
    <row r="30" spans="1:7" ht="15" customHeight="1" thickBot="1" x14ac:dyDescent="0.25">
      <c r="A30" s="2"/>
      <c r="B30" s="51" t="s">
        <v>27</v>
      </c>
      <c r="C30" s="67">
        <v>2</v>
      </c>
      <c r="D30" s="70"/>
      <c r="E30" s="59"/>
      <c r="F30" s="141" t="s">
        <v>30</v>
      </c>
      <c r="G30" s="142"/>
    </row>
    <row r="31" spans="1:7" ht="15" customHeight="1" thickBot="1" x14ac:dyDescent="0.3">
      <c r="A31" s="2"/>
      <c r="B31" s="51" t="s">
        <v>53</v>
      </c>
      <c r="C31" s="67">
        <v>7.8</v>
      </c>
      <c r="D31" s="72"/>
      <c r="E31" s="59"/>
      <c r="F31" s="143">
        <f>SUM((F27+G27))/2</f>
        <v>23.652533225174992</v>
      </c>
      <c r="G31" s="142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3"/>
      <c r="D33" s="60"/>
      <c r="E33" s="56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68"/>
      <c r="D34" s="59"/>
      <c r="E34" s="57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68"/>
      <c r="D35" s="59"/>
      <c r="E35" s="58">
        <f>SUM(((C34+C39)+C38))/2</f>
        <v>0</v>
      </c>
      <c r="F35" s="144">
        <f>SQRT((((E33*(E33-C34))*(E33-C36))*(E33-C37)))+SQRT((((E34*(E34-C35))*(E34-C38))*(E34-C37)))</f>
        <v>0</v>
      </c>
      <c r="G35" s="145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68"/>
      <c r="D36" s="59"/>
      <c r="E36" s="56">
        <f>SUM(((C35+C39)+C36))/2</f>
        <v>0</v>
      </c>
      <c r="F36" s="134"/>
      <c r="G36" s="139"/>
    </row>
    <row r="37" spans="1:7" ht="15" customHeight="1" thickBot="1" x14ac:dyDescent="0.25">
      <c r="A37" s="2"/>
      <c r="B37" s="51" t="s">
        <v>52</v>
      </c>
      <c r="C37" s="68"/>
      <c r="D37" s="59"/>
      <c r="E37" s="58"/>
      <c r="F37" s="134"/>
      <c r="G37" s="140"/>
    </row>
    <row r="38" spans="1:7" ht="15" customHeight="1" thickBot="1" x14ac:dyDescent="0.25">
      <c r="A38" s="2"/>
      <c r="B38" s="51" t="s">
        <v>27</v>
      </c>
      <c r="C38" s="68"/>
      <c r="D38" s="9"/>
      <c r="E38" s="7">
        <f>SUM(((C39+C35)+C36))/2</f>
        <v>0</v>
      </c>
      <c r="F38" s="146" t="s">
        <v>40</v>
      </c>
      <c r="G38" s="92"/>
    </row>
    <row r="39" spans="1:7" ht="15" customHeight="1" thickBot="1" x14ac:dyDescent="0.3">
      <c r="A39" s="2"/>
      <c r="B39" s="51" t="s">
        <v>53</v>
      </c>
      <c r="C39" s="68"/>
      <c r="D39" s="9"/>
      <c r="E39" s="9"/>
      <c r="F39" s="147">
        <f>SUM((F35+G35))/2</f>
        <v>0</v>
      </c>
      <c r="G39" s="142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69">
        <v>0</v>
      </c>
      <c r="D42" s="67"/>
      <c r="E42" s="23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1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BLU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5" t="s">
        <v>38</v>
      </c>
      <c r="F49" s="136"/>
      <c r="G49" s="137"/>
    </row>
    <row r="50" spans="1:7" ht="15" customHeight="1" x14ac:dyDescent="0.2">
      <c r="A50" s="2"/>
      <c r="B50" s="19" t="s">
        <v>5</v>
      </c>
      <c r="C50" s="37">
        <v>3</v>
      </c>
      <c r="D50" s="9"/>
      <c r="E50" s="79"/>
      <c r="F50" s="80"/>
      <c r="G50" s="81"/>
    </row>
    <row r="51" spans="1:7" ht="15" customHeight="1" x14ac:dyDescent="0.2">
      <c r="A51" s="2"/>
      <c r="B51" s="18" t="s">
        <v>33</v>
      </c>
      <c r="C51" s="37">
        <v>3.1</v>
      </c>
      <c r="D51" s="9"/>
      <c r="E51" s="82"/>
      <c r="F51" s="83"/>
      <c r="G51" s="84"/>
    </row>
    <row r="52" spans="1:7" ht="15" customHeight="1" x14ac:dyDescent="0.2">
      <c r="A52" s="2"/>
      <c r="B52" s="18" t="s">
        <v>16</v>
      </c>
      <c r="C52" s="37">
        <v>3.25</v>
      </c>
      <c r="D52" s="10"/>
      <c r="E52" s="85"/>
      <c r="F52" s="86"/>
      <c r="G52" s="87"/>
    </row>
    <row r="53" spans="1:7" ht="15" customHeight="1" x14ac:dyDescent="0.2">
      <c r="A53" s="9"/>
      <c r="B53" s="20"/>
      <c r="C53" s="21"/>
      <c r="D53" s="10"/>
      <c r="E53" s="82"/>
      <c r="F53" s="83"/>
      <c r="G53" s="84"/>
    </row>
    <row r="54" spans="1:7" ht="15" x14ac:dyDescent="0.2">
      <c r="B54" s="3" t="s">
        <v>48</v>
      </c>
      <c r="C54" s="13"/>
      <c r="D54" s="11"/>
      <c r="E54" s="88"/>
      <c r="F54" s="89"/>
      <c r="G54" s="90"/>
    </row>
    <row r="55" spans="1:7" ht="15" customHeight="1" x14ac:dyDescent="0.2">
      <c r="B55" s="19" t="s">
        <v>5</v>
      </c>
      <c r="C55" s="38">
        <v>4.3299999999999998E-2</v>
      </c>
      <c r="D55" s="11"/>
      <c r="E55" s="88"/>
      <c r="F55" s="89"/>
      <c r="G55" s="90"/>
    </row>
    <row r="56" spans="1:7" ht="15" customHeight="1" x14ac:dyDescent="0.2">
      <c r="B56" s="18" t="s">
        <v>33</v>
      </c>
      <c r="C56" s="38">
        <v>4.41E-2</v>
      </c>
      <c r="D56" s="11"/>
      <c r="E56" s="73"/>
      <c r="F56" s="74"/>
      <c r="G56" s="75"/>
    </row>
    <row r="57" spans="1:7" ht="15" customHeight="1" x14ac:dyDescent="0.2">
      <c r="B57" s="22" t="s">
        <v>16</v>
      </c>
      <c r="C57" s="39">
        <v>2.6800000000000001E-2</v>
      </c>
      <c r="D57" s="12"/>
      <c r="E57" s="76"/>
      <c r="F57" s="77"/>
      <c r="G57" s="78"/>
    </row>
  </sheetData>
  <sheetProtection algorithmName="SHA-512" hashValue="rZnkuvKWfgnKjMb13YpRtPWtqJx4o5yKO7Sreg2ISZHwJKQw6c1ShoOj92N8qe1QALhBAOJydMLCHhBJij7zFQ==" saltValue="s+W2SeTaA0oRy726wK+Mo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2022-03-23T14:44:42Z</dcterms:modified>
</cp:coreProperties>
</file>