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02B3F56E-F58E-4A18-B19C-1326CF032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F27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/>
  <c r="F31" i="1"/>
  <c r="G17" i="1"/>
  <c r="F46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<sst xmlns="http://schemas.openxmlformats.org/spreadsheetml/2006/main" count="76" uniqueCount="66">
  <si>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</si>
  <si>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</si>
  <si>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</si>
  <si>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</si>
  <si>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</si>
  <si>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</si>
  <si>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</si>
  <si>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</si>
  <si>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</si>
  <si>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</si>
  <si>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</si>
  <si>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</si>
  <si>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</si>
  <si>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</si>
  <si>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</si>
  <si>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</si>
  <si>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</si>
  <si>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</si>
  <si>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</si>
  <si>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</si>
  <si>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</si>
  <si>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</si>
  <si>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</si>
  <si>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</si>
  <si>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</si>
  <si>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</si>
  <si>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</si>
  <si>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</si>
  <si>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</si>
  <si>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</si>
  <si>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</si>
  <si>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</si>
  <si>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</si>
  <si>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</si>
  <si>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</si>
  <si>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</si>
  <si>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</si>
  <si>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</si>
  <si>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</si>
  <si>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</si>
  <si>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</si>
  <si>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</si>
  <si>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</si>
  <si>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</si>
  <si>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</si>
  <si>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</si>
  <si>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</si>
  <si>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</si>
  <si>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</si>
  <si>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</si>
  <si>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</si>
  <si>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</si>
  <si>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</si>
  <si>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</si>
  <si>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</si>
  <si>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</si>
  <si>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</si>
  <si>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</si>
  <si>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</si>
  <si>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</si>
  <si>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SILIA</t>
  </si>
  <si>
    <t>FABIO GHERARDI</t>
  </si>
  <si>
    <t>cantiere VIDAL / progetto di Silvio Testa e disegni di Renzo Giupponi</t>
  </si>
  <si>
    <t xml:space="preserve">Larice e Rovere </t>
  </si>
  <si>
    <t xml:space="preserve">CHRISTIAN BOOBT ( 2° paron Fabio Gherardi -fino al 2004 / 1° paron Silvio Testa) </t>
  </si>
  <si>
    <t>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</si>
</sst>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4" sqref="C4:G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41020</v>
      </c>
      <c r="D2" s="100"/>
      <c r="E2" s="101"/>
      <c r="F2" s="42" t="s">
        <v>50</v>
      </c>
      <c r="G2" s="61">
        <v>183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65</v>
      </c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64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 t="s">
        <v>63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434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1.7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5.35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5.4</v>
      </c>
      <c r="D17" s="9"/>
      <c r="E17" s="9"/>
      <c r="F17" s="110">
        <f>SUM((C16*C18))*C20</f>
        <v>19.420499999999997</v>
      </c>
      <c r="G17" s="112">
        <f>SUM((F31/3))</f>
        <v>5.9764907477688389</v>
      </c>
    </row>
    <row r="18" spans="1:7" ht="15" customHeight="1" thickBot="1" x14ac:dyDescent="0.25">
      <c r="A18" s="2"/>
      <c r="B18" s="47" t="s">
        <v>25</v>
      </c>
      <c r="C18" s="64">
        <v>1.21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20.003114999999998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18.792199999999998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8.8000000000000007</v>
      </c>
      <c r="E25" s="56">
        <f>SUM(((C26+C28)+C29))/2</f>
        <v>8.8000000000000007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6.1</v>
      </c>
      <c r="D26" s="57">
        <f>(C27+C29+C30)/2</f>
        <v>5.3749999999999991</v>
      </c>
      <c r="E26" s="56">
        <f>SUM(((C27+C30)+C29))/2</f>
        <v>5.375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4.3499999999999996</v>
      </c>
      <c r="D27" s="57">
        <f>(C26+C30+C31)/2</f>
        <v>7.3999999999999995</v>
      </c>
      <c r="E27" s="58">
        <f>SUM(((C31+C26)+C30))/2</f>
        <v>7.3999999999999995</v>
      </c>
      <c r="F27" s="76">
        <f>SQRT((((E25*(E25-C26))*(E25-C28))*(E25-C29)))+SQRT((((E26*(E26-C27))*(E26-C30))*(E26-C29)))</f>
        <v>17.585568077173193</v>
      </c>
      <c r="G27" s="81">
        <f>SQRT((((E27*(E27-C26))*(E27-C30))*(E27-C31)))+SQRT((((E28*(E28-C27))*(E28-C31))*(E28-C28)))</f>
        <v>18.273376409439841</v>
      </c>
    </row>
    <row r="28" spans="1:7" ht="15" customHeight="1" thickBot="1" x14ac:dyDescent="0.25">
      <c r="A28" s="2"/>
      <c r="B28" s="50" t="s">
        <v>3</v>
      </c>
      <c r="C28" s="67">
        <v>6.7</v>
      </c>
      <c r="D28" s="57">
        <f>(C27+C28+C31)/2</f>
        <v>9.0749999999999993</v>
      </c>
      <c r="E28" s="58">
        <f>SUM(((C28+C27)+C31))/2</f>
        <v>9.0749999999999993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4.8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1.6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7.1</v>
      </c>
      <c r="D31" s="60"/>
      <c r="E31" s="59"/>
      <c r="F31" s="86">
        <f>SUM((F27+G27))/2</f>
        <v>17.929472243306517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5.2149999999999999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4.3</v>
      </c>
      <c r="D42" s="67"/>
      <c r="E42" s="22">
        <f>SUM(((D42+D43)+D44))/2</f>
        <v>0</v>
      </c>
      <c r="F42" s="70">
        <f>SQRT((((E41*(E41-C42))*(E41-C43))*(E41-C44)))</f>
        <v>4.6165777822294949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2.67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3.46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61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34"/>
      <c r="F53" s="135"/>
      <c r="G53" s="136"/>
    </row>
    <row r="54" spans="1:7" ht="15" x14ac:dyDescent="0.2">
      <c r="B54" s="3" t="s">
        <v>48</v>
      </c>
      <c r="C54" s="12"/>
      <c r="E54" s="140"/>
      <c r="F54" s="141"/>
      <c r="G54" s="142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2023-11-15T11:53:17Z</dcterms:modified>
</cp:coreProperties>
</file>