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9EE90B36-444F-4C36-A4CF-5E51144090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G35" i="1" s="1"/>
  <c r="E36" i="1"/>
  <c r="E38" i="1"/>
  <c r="E42" i="1"/>
  <c r="G42" i="1"/>
  <c r="F35" i="1"/>
  <c r="F39" i="1" l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<sst xmlns="http://schemas.openxmlformats.org/spreadsheetml/2006/main" count="77" uniqueCount="67">
  <si>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</si>
  <si>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</si>
  <si>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</si>
  <si>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</si>
  <si>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</si>
  <si>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</si>
  <si>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</si>
  <si>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</si>
  <si>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</si>
  <si>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</si>
  <si>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</si>
  <si>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</si>
  <si>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</si>
  <si>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</si>
  <si>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</si>
  <si>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</si>
  <si>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</si>
  <si>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</si>
  <si>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</si>
  <si>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</si>
  <si>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</si>
  <si>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</si>
  <si>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</si>
  <si>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</si>
  <si>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</si>
  <si>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</si>
  <si>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</si>
  <si>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</si>
  <si>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</si>
  <si>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</si>
  <si>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</si>
  <si>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</si>
  <si>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</si>
  <si>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</si>
  <si>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</si>
  <si>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</si>
  <si>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</si>
  <si>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</si>
  <si>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</si>
  <si>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</si>
  <si>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</si>
  <si>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</si>
  <si>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</si>
  <si>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</si>
  <si>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</si>
  <si>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</si>
  <si>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</si>
  <si>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</si>
  <si>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</si>
  <si>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</si>
  <si>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</si>
  <si>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</si>
  <si>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</si>
  <si>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</si>
  <si>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</si>
  <si>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</si>
  <si>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</si>
  <si>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</si>
  <si>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</si>
  <si>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</si>
  <si>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PAGNOCHEA</t>
  </si>
  <si>
    <t>fondo compensato marino / coperta mogano</t>
  </si>
  <si>
    <t>MAESTRA 23,74 mq</t>
  </si>
  <si>
    <t>TRINCHETTA 7,90mq</t>
  </si>
  <si>
    <t>1999</t>
  </si>
  <si>
    <t>Cantiere VIDAL - Burano</t>
  </si>
  <si>
    <t>Stefano Minetto (ex Gianfranco Dordit  2003 - ex Andrea Siega 1999 )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</si>
</sst>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47" sqref="E47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153</v>
      </c>
    </row>
    <row r="3" spans="1:7" ht="18" customHeight="1" thickBot="1" x14ac:dyDescent="0.25">
      <c r="A3" s="2"/>
      <c r="B3" s="15" t="s">
        <v>22</v>
      </c>
      <c r="C3" s="102" t="s">
        <v>58</v>
      </c>
      <c r="D3" s="103"/>
      <c r="E3" s="103"/>
      <c r="F3" s="44" t="s">
        <v>51</v>
      </c>
      <c r="G3" s="62" t="s">
        <v>64</v>
      </c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65</v>
      </c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66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4" t="s">
        <v>61</v>
      </c>
      <c r="D7" s="125"/>
      <c r="E7" s="125"/>
      <c r="F7" s="125"/>
      <c r="G7" s="126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6.96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25">
      <c r="A15" s="2"/>
      <c r="B15" s="47" t="s">
        <v>23</v>
      </c>
      <c r="C15" s="65">
        <v>1.68</v>
      </c>
      <c r="D15" s="9"/>
      <c r="F15" s="121"/>
      <c r="G15" s="123"/>
    </row>
    <row r="16" spans="1:7" ht="39" thickBot="1" x14ac:dyDescent="0.25">
      <c r="A16" s="2"/>
      <c r="B16" s="48" t="s">
        <v>42</v>
      </c>
      <c r="C16" s="66">
        <v>5.71</v>
      </c>
      <c r="D16" s="9"/>
      <c r="F16" s="121"/>
      <c r="G16" s="123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21.77223</v>
      </c>
      <c r="G17" s="112" t="e">
        <f>SUM((F31/3))</f>
        <v>#NUM!</v>
      </c>
    </row>
    <row r="18" spans="1:7" ht="15" customHeight="1" thickBot="1" x14ac:dyDescent="0.25">
      <c r="A18" s="2"/>
      <c r="B18" s="47" t="s">
        <v>25</v>
      </c>
      <c r="C18" s="64">
        <v>1.23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3.1</v>
      </c>
      <c r="D20" s="9"/>
      <c r="E20" s="9"/>
      <c r="F20" s="91" t="s">
        <v>45</v>
      </c>
      <c r="G20" s="92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22.425396899999999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4.41E-2</v>
      </c>
      <c r="F22" s="91" t="s">
        <v>44</v>
      </c>
      <c r="G22" s="92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6.9565000000000001</v>
      </c>
      <c r="E25" s="56">
        <f>SUM(((C26+C28)+C29))/2</f>
        <v>6.9565000000000001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6.35</v>
      </c>
      <c r="D26" s="57">
        <f>(C27+C29+C30)/2</f>
        <v>3.3280000000000003</v>
      </c>
      <c r="E26" s="56">
        <f>SUM(((C27+C30)+C29))/2</f>
        <v>3.3280000000000003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5.2060000000000004</v>
      </c>
      <c r="D27" s="57">
        <f>(C26+C30+C31)/2</f>
        <v>3.9</v>
      </c>
      <c r="E27" s="58">
        <f>SUM(((C31+C26)+C30))/2</f>
        <v>3.9</v>
      </c>
      <c r="F27" s="133" t="e">
        <f>SQRT((((E25*(E25-C26))*(E25-C28))*(E25-C29)))+SQRT((((E26*(E26-C27))*(E26-C30))*(E26-C29)))</f>
        <v>#NUM!</v>
      </c>
      <c r="G27" s="137" t="e">
        <f>SQRT((((E27*(E27-C26))*(E27-C30))*(E27-C31)))+SQRT((((E28*(E28-C27))*(E28-C31))*(E28-C28)))</f>
        <v>#NUM!</v>
      </c>
    </row>
    <row r="28" spans="1:7" ht="15" customHeight="1" thickBot="1" x14ac:dyDescent="0.25">
      <c r="A28" s="2"/>
      <c r="B28" s="50" t="s">
        <v>3</v>
      </c>
      <c r="C28" s="67">
        <v>7.5629999999999997</v>
      </c>
      <c r="D28" s="57">
        <f>(C27+C28+C31)/2</f>
        <v>6.3845000000000001</v>
      </c>
      <c r="E28" s="58">
        <f>SUM(((C28+C27)+C31))/2</f>
        <v>6.3845000000000001</v>
      </c>
      <c r="F28" s="121"/>
      <c r="G28" s="123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21"/>
      <c r="G29" s="138"/>
    </row>
    <row r="30" spans="1:7" ht="15" customHeight="1" thickBot="1" x14ac:dyDescent="0.25">
      <c r="A30" s="2"/>
      <c r="B30" s="50" t="s">
        <v>27</v>
      </c>
      <c r="C30" s="67">
        <v>1.45</v>
      </c>
      <c r="D30" s="59"/>
      <c r="E30" s="59"/>
      <c r="F30" s="139" t="s">
        <v>30</v>
      </c>
      <c r="G30" s="140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41" t="e">
        <f>SUM((F27+G27))/2</f>
        <v>#NUM!</v>
      </c>
      <c r="G31" s="140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4.0054999999999996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3.61</v>
      </c>
      <c r="D34" s="59"/>
      <c r="E34" s="56">
        <f>SUM(((C35+C38)+C37))/2</f>
        <v>1.927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2.984</v>
      </c>
      <c r="D35" s="59"/>
      <c r="E35" s="58">
        <f>SUM(((C34+C39)+C38))/2</f>
        <v>2.2399999999999998</v>
      </c>
      <c r="F35" s="142" t="e">
        <f>SQRT((((E33*(E33-C34))*(E33-C36))*(E33-C37)))+SQRT((((E34*(E34-C35))*(E34-C38))*(E34-C37)))</f>
        <v>#NUM!</v>
      </c>
      <c r="G35" s="143" t="e">
        <f>SQRT((((E35*(E35-C34))*(E35-C38))*(E35-C39)))+SQRT((((E36*(E36-C35))*(E36-C39))*(E36-C36)))</f>
        <v>#NUM!</v>
      </c>
    </row>
    <row r="36" spans="1:7" ht="15" customHeight="1" thickBot="1" x14ac:dyDescent="0.25">
      <c r="A36" s="2"/>
      <c r="B36" s="50" t="s">
        <v>3</v>
      </c>
      <c r="C36" s="68">
        <v>4.4009999999999998</v>
      </c>
      <c r="D36" s="59"/>
      <c r="E36" s="56">
        <f>SUM(((C35+C39)+C36))/2</f>
        <v>3.6924999999999999</v>
      </c>
      <c r="F36" s="121"/>
      <c r="G36" s="123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21"/>
      <c r="G37" s="138"/>
    </row>
    <row r="38" spans="1:7" ht="15" customHeight="1" thickBot="1" x14ac:dyDescent="0.25">
      <c r="A38" s="2"/>
      <c r="B38" s="50" t="s">
        <v>27</v>
      </c>
      <c r="C38" s="68">
        <v>0.87</v>
      </c>
      <c r="D38" s="9"/>
      <c r="E38" s="7">
        <f>SUM(((C39+C35)+C36))/2</f>
        <v>3.6924999999999999</v>
      </c>
      <c r="F38" s="144" t="s">
        <v>40</v>
      </c>
      <c r="G38" s="92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5" t="e">
        <f>SUM((F35+G35))/2</f>
        <v>#NUM!</v>
      </c>
      <c r="G39" s="140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7">
        <f>SQRT((((E41*(E41-C42))*(E41-C43))*(E41-C44)))</f>
        <v>0</v>
      </c>
      <c r="G42" s="130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8"/>
      <c r="G43" s="131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9"/>
      <c r="G44" s="132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 t="s">
        <v>62</v>
      </c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 t="s">
        <v>63</v>
      </c>
      <c r="F52" s="83"/>
      <c r="G52" s="84"/>
    </row>
    <row r="53" spans="1:7" ht="15" customHeight="1" x14ac:dyDescent="0.2">
      <c r="A53" s="9"/>
      <c r="B53" s="19"/>
      <c r="C53" s="20"/>
      <c r="D53" s="10"/>
      <c r="E53" s="85"/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88"/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LqyrfPtCzesW3NT3zbb/5xi2QHPmy0Uj4ijuXCKzKJikhTDa7QnUDgYqKzEGKbSDkfUPXXcsDa3BlFnVEjA1Xg==" saltValue="ejhuZ519VXbIbctfgDOQww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2023-11-14T14:42:01Z</cp:lastPrinted>
  <dcterms:created xsi:type="dcterms:W3CDTF">2012-02-29T09:32:38Z</dcterms:created>
  <dcterms:modified xsi:type="dcterms:W3CDTF">2023-11-14T17:04:47Z</dcterms:modified>
</cp:coreProperties>
</file>