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5D5CB013-DB75-468D-8D8B-E00279BE4D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<sst xmlns="http://schemas.openxmlformats.org/spreadsheetml/2006/main" count="74" uniqueCount="64">
  <si>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</si>
  <si>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</si>
  <si>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</si>
  <si>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</si>
  <si>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</si>
  <si>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</si>
  <si>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</si>
  <si>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</si>
  <si>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</si>
  <si>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</si>
  <si>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</si>
  <si>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</si>
  <si>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</si>
  <si>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</si>
  <si>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</si>
  <si>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</si>
  <si>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</si>
  <si>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</si>
  <si>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</si>
  <si>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</si>
  <si>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</si>
  <si>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</si>
  <si>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</si>
  <si>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</si>
  <si>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</si>
  <si>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</si>
  <si>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</si>
  <si>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</si>
  <si>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</si>
  <si>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</si>
  <si>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</si>
  <si>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</si>
  <si>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</si>
  <si>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</si>
  <si>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</si>
  <si>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</si>
  <si>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</si>
  <si>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</si>
  <si>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</si>
  <si>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</si>
  <si>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</si>
  <si>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</si>
  <si>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</si>
  <si>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</si>
  <si>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</si>
  <si>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</si>
  <si>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</si>
  <si>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</si>
  <si>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</si>
  <si>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</si>
  <si>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</si>
  <si>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</si>
  <si>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</si>
  <si>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</si>
  <si>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</si>
  <si>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</si>
  <si>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</si>
  <si>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</si>
  <si>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</si>
  <si>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</si>
  <si>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1979</t>
  </si>
  <si>
    <t>SCHIAVON ATTILIO e NINO</t>
  </si>
  <si>
    <t>NONODORO</t>
  </si>
  <si>
    <r>
      <t>Giancarlo Sambo</t>
    </r>
    <r>
      <rPr>
        <sz val="10"/>
        <color rgb="FF000000"/>
        <rFont val="Verdana"/>
        <family val="2"/>
      </rPr>
      <t xml:space="preserve"> dal ott/2017 (4° paron Mike Tommasini - nome Corivorivo / 3° paron Gianni D'Este "Widman" - nome Alice 2 / 2° paron NN - nome Barona /  
1° paron Pierleone Candus - nome: Nonodoro)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</si>
</sst>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1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1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20" fillId="0" borderId="34" xfId="0" applyFont="1" applyBorder="1" applyAlignment="1" applyProtection="1">
      <alignment vertical="center" wrapText="1"/>
      <protection locked="0"/>
    </xf>
    <xf numFmtId="0" fontId="7" fillId="0" borderId="35" xfId="0" applyFont="1" applyBorder="1" applyProtection="1">
      <alignment vertical="center"/>
      <protection locked="0"/>
    </xf>
    <xf numFmtId="0" fontId="7" fillId="0" borderId="36" xfId="0" applyFont="1" applyBorder="1" applyProtection="1">
      <alignment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view="pageBreakPreview" zoomScale="82" zoomScaleNormal="70" zoomScaleSheetLayoutView="82" workbookViewId="0">
      <selection activeCell="F9" sqref="F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4.28515625" customWidth="1"/>
    <col min="6" max="6" width="24.5703125" customWidth="1"/>
    <col min="7" max="7" width="32.28515625" customWidth="1"/>
    <col min="8" max="8" width="10.28515625" customWidth="1"/>
  </cols>
  <sheetData>
    <row r="1" spans="1:7" ht="39.950000000000003" customHeight="1" thickBot="1" x14ac:dyDescent="0.25">
      <c r="B1" s="96" t="s">
        <v>49</v>
      </c>
      <c r="C1" s="97"/>
      <c r="D1" s="97"/>
      <c r="E1" s="97"/>
      <c r="F1" s="98"/>
      <c r="G1" s="99"/>
    </row>
    <row r="2" spans="1:7" ht="18" customHeight="1" thickBot="1" x14ac:dyDescent="0.25">
      <c r="A2" s="2"/>
      <c r="B2" s="41" t="s">
        <v>13</v>
      </c>
      <c r="C2" s="100">
        <v>44382</v>
      </c>
      <c r="D2" s="101"/>
      <c r="E2" s="102"/>
      <c r="F2" s="42" t="s">
        <v>50</v>
      </c>
      <c r="G2" s="61">
        <v>106</v>
      </c>
    </row>
    <row r="3" spans="1:7" ht="18" customHeight="1" thickBot="1" x14ac:dyDescent="0.25">
      <c r="A3" s="2"/>
      <c r="B3" s="15" t="s">
        <v>22</v>
      </c>
      <c r="C3" s="103" t="s">
        <v>57</v>
      </c>
      <c r="D3" s="104"/>
      <c r="E3" s="104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5" t="s">
        <v>62</v>
      </c>
      <c r="D4" s="106"/>
      <c r="E4" s="106"/>
      <c r="F4" s="106"/>
      <c r="G4" s="107"/>
    </row>
    <row r="5" spans="1:7" ht="18" customHeight="1" thickBot="1" x14ac:dyDescent="0.25">
      <c r="A5" s="2"/>
      <c r="B5" s="43" t="s">
        <v>28</v>
      </c>
      <c r="C5" s="108" t="s">
        <v>61</v>
      </c>
      <c r="D5" s="109"/>
      <c r="E5" s="109"/>
      <c r="F5" s="109"/>
      <c r="G5" s="110"/>
    </row>
    <row r="6" spans="1:7" ht="45.75" customHeight="1" thickBot="1" x14ac:dyDescent="0.25">
      <c r="A6" s="2"/>
      <c r="B6" s="70" t="s">
        <v>29</v>
      </c>
      <c r="C6" s="118" t="s">
        <v>63</v>
      </c>
      <c r="D6" s="119"/>
      <c r="E6" s="119"/>
      <c r="F6" s="119"/>
      <c r="G6" s="120"/>
    </row>
    <row r="7" spans="1:7" ht="27.75" customHeight="1" thickBot="1" x14ac:dyDescent="0.25">
      <c r="A7" s="2"/>
      <c r="B7" s="45" t="s">
        <v>54</v>
      </c>
      <c r="C7" s="125"/>
      <c r="D7" s="126"/>
      <c r="E7" s="126"/>
      <c r="F7" s="126"/>
      <c r="G7" s="127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800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6.2</v>
      </c>
      <c r="D14" s="9"/>
      <c r="E14" s="9"/>
      <c r="F14" s="121" t="s">
        <v>35</v>
      </c>
      <c r="G14" s="123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122"/>
      <c r="G15" s="124"/>
    </row>
    <row r="16" spans="1:7" ht="39" thickBot="1" x14ac:dyDescent="0.25">
      <c r="A16" s="2"/>
      <c r="B16" s="48" t="s">
        <v>42</v>
      </c>
      <c r="C16" s="66">
        <v>5.4</v>
      </c>
      <c r="D16" s="9"/>
      <c r="F16" s="122"/>
      <c r="G16" s="124"/>
    </row>
    <row r="17" spans="1:7" ht="26.25" thickBot="1" x14ac:dyDescent="0.25">
      <c r="A17" s="2"/>
      <c r="B17" s="49" t="s">
        <v>20</v>
      </c>
      <c r="C17" s="65">
        <v>5.58</v>
      </c>
      <c r="D17" s="9"/>
      <c r="E17" s="9"/>
      <c r="F17" s="111">
        <f>SUM((C16*C18))*C20</f>
        <v>21.9375</v>
      </c>
      <c r="G17" s="113">
        <f>SUM((F31/3))</f>
        <v>6.0593183060420266</v>
      </c>
    </row>
    <row r="18" spans="1:7" ht="15" customHeight="1" thickBot="1" x14ac:dyDescent="0.25">
      <c r="A18" s="2"/>
      <c r="B18" s="47" t="s">
        <v>25</v>
      </c>
      <c r="C18" s="64">
        <v>1.25</v>
      </c>
      <c r="D18" s="9"/>
      <c r="F18" s="112"/>
      <c r="G18" s="114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2"/>
      <c r="G19" s="115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3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6">
        <f>SUM(((F17*3)/100))+F17</f>
        <v>22.595624999999998</v>
      </c>
      <c r="G21" s="117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3"/>
    </row>
    <row r="23" spans="1:7" ht="15" customHeight="1" x14ac:dyDescent="0.2">
      <c r="A23" s="2"/>
      <c r="B23" s="23"/>
      <c r="F23" s="94">
        <f>C11*C22</f>
        <v>21.44</v>
      </c>
      <c r="G23" s="95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9.0250000000000004</v>
      </c>
      <c r="E25" s="56">
        <f>SUM(((C26+C28)+C29))/2</f>
        <v>9.0250000000000004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6.13</v>
      </c>
      <c r="D26" s="57">
        <f>(C27+C29+C30)/2</f>
        <v>5.495000000000001</v>
      </c>
      <c r="E26" s="56">
        <f>SUM(((C27+C30)+C29))/2</f>
        <v>5.4950000000000001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4.66</v>
      </c>
      <c r="D27" s="57">
        <f>(C26+C30+C31)/2</f>
        <v>7.4950000000000001</v>
      </c>
      <c r="E27" s="58">
        <f>SUM(((C31+C26)+C30))/2</f>
        <v>7.495000000000001</v>
      </c>
      <c r="F27" s="134">
        <f>SQRT((((E25*(E25-C26))*(E25-C28))*(E25-C29)))+SQRT((((E26*(E26-C27))*(E26-C30))*(E26-C29)))</f>
        <v>18.044202043639906</v>
      </c>
      <c r="G27" s="138">
        <f>SQRT((((E27*(E27-C26))*(E27-C30))*(E27-C31)))+SQRT((((E28*(E28-C27))*(E28-C31))*(E28-C28)))</f>
        <v>18.311707792612253</v>
      </c>
    </row>
    <row r="28" spans="1:7" ht="15" customHeight="1" thickBot="1" x14ac:dyDescent="0.25">
      <c r="A28" s="2"/>
      <c r="B28" s="50" t="s">
        <v>3</v>
      </c>
      <c r="C28" s="67">
        <v>7.05</v>
      </c>
      <c r="D28" s="57">
        <f>(C27+C28+C31)/2</f>
        <v>9.5549999999999997</v>
      </c>
      <c r="E28" s="58">
        <f>SUM(((C28+C27)+C31))/2</f>
        <v>9.5549999999999997</v>
      </c>
      <c r="F28" s="122"/>
      <c r="G28" s="124"/>
    </row>
    <row r="29" spans="1:7" ht="15" customHeight="1" thickBot="1" x14ac:dyDescent="0.25">
      <c r="A29" s="2"/>
      <c r="B29" s="50" t="s">
        <v>52</v>
      </c>
      <c r="C29" s="67">
        <v>4.87</v>
      </c>
      <c r="D29" s="59"/>
      <c r="E29" s="58"/>
      <c r="F29" s="122"/>
      <c r="G29" s="139"/>
    </row>
    <row r="30" spans="1:7" ht="15" customHeight="1" thickBot="1" x14ac:dyDescent="0.25">
      <c r="A30" s="2"/>
      <c r="B30" s="50" t="s">
        <v>27</v>
      </c>
      <c r="C30" s="67">
        <v>1.46</v>
      </c>
      <c r="D30" s="59"/>
      <c r="E30" s="59"/>
      <c r="F30" s="140" t="s">
        <v>30</v>
      </c>
      <c r="G30" s="141"/>
    </row>
    <row r="31" spans="1:7" ht="15" customHeight="1" thickBot="1" x14ac:dyDescent="0.3">
      <c r="A31" s="2"/>
      <c r="B31" s="50" t="s">
        <v>53</v>
      </c>
      <c r="C31" s="67">
        <v>7.4</v>
      </c>
      <c r="D31" s="60"/>
      <c r="E31" s="59"/>
      <c r="F31" s="142">
        <f>SUM((F27+G27))/2</f>
        <v>18.17795491812608</v>
      </c>
      <c r="G31" s="141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4.9249999999999998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3.43</v>
      </c>
      <c r="D34" s="59"/>
      <c r="E34" s="56">
        <f>SUM(((C35+C38)+C37))/2</f>
        <v>3.06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2.5</v>
      </c>
      <c r="D35" s="59"/>
      <c r="E35" s="58">
        <f>SUM(((C34+C39)+C38))/2</f>
        <v>4.1550000000000002</v>
      </c>
      <c r="F35" s="143">
        <f>SQRT((((E33*(E33-C34))*(E33-C36))*(E33-C37)))+SQRT((((E34*(E34-C35))*(E34-C38))*(E34-C37)))</f>
        <v>5.5457962964150731</v>
      </c>
      <c r="G35" s="144">
        <f>SQRT((((E35*(E35-C34))*(E35-C38))*(E35-C39)))+SQRT((((E36*(E36-C35))*(E36-C39))*(E36-C36)))</f>
        <v>5.6013974195272649</v>
      </c>
    </row>
    <row r="36" spans="1:7" ht="15" customHeight="1" thickBot="1" x14ac:dyDescent="0.25">
      <c r="A36" s="2"/>
      <c r="B36" s="50" t="s">
        <v>3</v>
      </c>
      <c r="C36" s="68">
        <v>3.65</v>
      </c>
      <c r="D36" s="59"/>
      <c r="E36" s="56">
        <f>SUM(((C35+C39)+C36))/2</f>
        <v>5.09</v>
      </c>
      <c r="F36" s="122"/>
      <c r="G36" s="124"/>
    </row>
    <row r="37" spans="1:7" ht="15" customHeight="1" thickBot="1" x14ac:dyDescent="0.25">
      <c r="A37" s="2"/>
      <c r="B37" s="50" t="s">
        <v>52</v>
      </c>
      <c r="C37" s="68">
        <v>2.77</v>
      </c>
      <c r="D37" s="59"/>
      <c r="E37" s="58"/>
      <c r="F37" s="122"/>
      <c r="G37" s="139"/>
    </row>
    <row r="38" spans="1:7" ht="15" customHeight="1" thickBot="1" x14ac:dyDescent="0.25">
      <c r="A38" s="2"/>
      <c r="B38" s="50" t="s">
        <v>27</v>
      </c>
      <c r="C38" s="68">
        <v>0.85</v>
      </c>
      <c r="D38" s="9"/>
      <c r="E38" s="7">
        <f>SUM(((C39+C35)+C36))/2</f>
        <v>5.09</v>
      </c>
      <c r="F38" s="145" t="s">
        <v>40</v>
      </c>
      <c r="G38" s="93"/>
    </row>
    <row r="39" spans="1:7" ht="15" customHeight="1" thickBot="1" x14ac:dyDescent="0.3">
      <c r="A39" s="2"/>
      <c r="B39" s="50" t="s">
        <v>53</v>
      </c>
      <c r="C39" s="68">
        <v>4.03</v>
      </c>
      <c r="D39" s="9"/>
      <c r="E39" s="9"/>
      <c r="F39" s="146">
        <f>SUM((F35+G35))/2</f>
        <v>5.573596857971169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5.8149999999999995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5.0999999999999996</v>
      </c>
      <c r="D42" s="67">
        <v>3</v>
      </c>
      <c r="E42" s="22">
        <f>SUM(((D42+D43)+D44))/2</f>
        <v>3.4950000000000001</v>
      </c>
      <c r="F42" s="128">
        <f>SQRT((((E41*(E41-C42))*(E41-C43))*(E41-C44)))</f>
        <v>4.8374393716484949</v>
      </c>
      <c r="G42" s="131">
        <f>SQRT((((E42*(E42-D42))*(E42-D43))*(E42-D44)))</f>
        <v>1.8881716737031622</v>
      </c>
    </row>
    <row r="43" spans="1:7" ht="15" customHeight="1" thickBot="1" x14ac:dyDescent="0.25">
      <c r="A43" s="2"/>
      <c r="B43" s="50" t="s">
        <v>26</v>
      </c>
      <c r="C43" s="69">
        <v>2.33</v>
      </c>
      <c r="D43" s="67">
        <v>1.56</v>
      </c>
      <c r="E43" s="9"/>
      <c r="F43" s="129"/>
      <c r="G43" s="132"/>
    </row>
    <row r="44" spans="1:7" ht="15" customHeight="1" thickBot="1" x14ac:dyDescent="0.25">
      <c r="A44" s="2"/>
      <c r="B44" s="50" t="s">
        <v>4</v>
      </c>
      <c r="C44" s="69">
        <v>4.2</v>
      </c>
      <c r="D44" s="67">
        <v>2.4300000000000002</v>
      </c>
      <c r="E44" s="9"/>
      <c r="F44" s="130"/>
      <c r="G44" s="133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5" t="s">
        <v>38</v>
      </c>
      <c r="F49" s="136"/>
      <c r="G49" s="137"/>
    </row>
    <row r="50" spans="1:7" ht="15" customHeight="1" x14ac:dyDescent="0.2">
      <c r="A50" s="2"/>
      <c r="B50" s="18" t="s">
        <v>5</v>
      </c>
      <c r="C50" s="36">
        <v>3</v>
      </c>
      <c r="D50" s="9"/>
      <c r="E50" s="77"/>
      <c r="F50" s="78"/>
      <c r="G50" s="79"/>
    </row>
    <row r="51" spans="1:7" ht="15" customHeight="1" x14ac:dyDescent="0.2">
      <c r="A51" s="2"/>
      <c r="B51" s="17" t="s">
        <v>33</v>
      </c>
      <c r="C51" s="36">
        <v>3.1</v>
      </c>
      <c r="D51" s="9"/>
      <c r="E51" s="80"/>
      <c r="F51" s="81"/>
      <c r="G51" s="82"/>
    </row>
    <row r="52" spans="1:7" ht="15" customHeight="1" x14ac:dyDescent="0.2">
      <c r="A52" s="2"/>
      <c r="B52" s="17" t="s">
        <v>16</v>
      </c>
      <c r="C52" s="36">
        <v>3.25</v>
      </c>
      <c r="D52" s="10"/>
      <c r="E52" s="83"/>
      <c r="F52" s="84"/>
      <c r="G52" s="85"/>
    </row>
    <row r="53" spans="1:7" ht="15" customHeight="1" x14ac:dyDescent="0.2">
      <c r="A53" s="9"/>
      <c r="B53" s="19"/>
      <c r="C53" s="20"/>
      <c r="D53" s="10"/>
      <c r="E53" s="86"/>
      <c r="F53" s="87"/>
      <c r="G53" s="88"/>
    </row>
    <row r="54" spans="1:7" ht="15" x14ac:dyDescent="0.2">
      <c r="B54" s="3" t="s">
        <v>48</v>
      </c>
      <c r="C54" s="12"/>
      <c r="E54" s="89"/>
      <c r="F54" s="90"/>
      <c r="G54" s="91"/>
    </row>
    <row r="55" spans="1:7" ht="15" customHeight="1" x14ac:dyDescent="0.2">
      <c r="B55" s="18" t="s">
        <v>5</v>
      </c>
      <c r="C55" s="37">
        <v>4.3299999999999998E-2</v>
      </c>
      <c r="E55" s="89"/>
      <c r="F55" s="90"/>
      <c r="G55" s="91"/>
    </row>
    <row r="56" spans="1:7" ht="15" customHeight="1" x14ac:dyDescent="0.2">
      <c r="B56" s="17" t="s">
        <v>33</v>
      </c>
      <c r="C56" s="37">
        <v>4.41E-2</v>
      </c>
      <c r="E56" s="71"/>
      <c r="F56" s="72"/>
      <c r="G56" s="73"/>
    </row>
    <row r="57" spans="1:7" ht="15" customHeight="1" x14ac:dyDescent="0.2">
      <c r="B57" s="21" t="s">
        <v>16</v>
      </c>
      <c r="C57" s="38">
        <v>2.6800000000000001E-2</v>
      </c>
      <c r="D57" s="11"/>
      <c r="E57" s="74"/>
      <c r="F57" s="75"/>
      <c r="G57" s="76"/>
    </row>
  </sheetData>
  <sheetProtection algorithmName="SHA-512" hashValue="h41Ha7YtZGGXd46K7dHmPHn4ADmjE9c3rnE90ggRItYkBE5Q/oRZ+yc3YwMczLLJImmFxnYZw531ZmvzLLXMeA==" saltValue="h7uhgp8JzyzrhNKRZd5Bk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2023-11-16T16:51:42Z</dcterms:modified>
</cp:coreProperties>
</file>